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Julio/"/>
    </mc:Choice>
  </mc:AlternateContent>
  <xr:revisionPtr revIDLastSave="0" documentId="8_{399E30B7-92E1-426F-9A53-359D40743B1C}" xr6:coauthVersionLast="36" xr6:coauthVersionMax="36" xr10:uidLastSave="{00000000-0000-0000-0000-000000000000}"/>
  <bookViews>
    <workbookView xWindow="0" yWindow="0" windowWidth="28800" windowHeight="12105" xr2:uid="{2674619A-1D46-4AEF-A8D7-3764E14FDE94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'!$A$1:$O$55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2" i="1"/>
  <c r="E26" i="1" s="1"/>
  <c r="N21" i="1"/>
  <c r="M21" i="1"/>
  <c r="L21" i="1"/>
  <c r="K21" i="1"/>
  <c r="J21" i="1"/>
  <c r="H21" i="1" s="1"/>
  <c r="O21" i="1" s="1"/>
  <c r="N20" i="1"/>
  <c r="M20" i="1"/>
  <c r="L20" i="1"/>
  <c r="K20" i="1"/>
  <c r="H20" i="1" s="1"/>
  <c r="O20" i="1" s="1"/>
  <c r="J20" i="1"/>
  <c r="N18" i="1"/>
  <c r="M18" i="1"/>
  <c r="L18" i="1"/>
  <c r="K18" i="1"/>
  <c r="J18" i="1"/>
  <c r="H18" i="1" s="1"/>
  <c r="O18" i="1" s="1"/>
  <c r="N16" i="1"/>
  <c r="M16" i="1"/>
  <c r="M22" i="1" s="1"/>
  <c r="L16" i="1"/>
  <c r="K16" i="1"/>
  <c r="J16" i="1"/>
  <c r="H16" i="1"/>
  <c r="O16" i="1" s="1"/>
  <c r="N15" i="1"/>
  <c r="N22" i="1" s="1"/>
  <c r="M15" i="1"/>
  <c r="L15" i="1"/>
  <c r="K15" i="1"/>
  <c r="J15" i="1"/>
  <c r="H15" i="1"/>
  <c r="O15" i="1" s="1"/>
  <c r="N13" i="1"/>
  <c r="M13" i="1"/>
  <c r="L13" i="1"/>
  <c r="K13" i="1"/>
  <c r="J13" i="1"/>
  <c r="H13" i="1"/>
  <c r="O13" i="1" s="1"/>
  <c r="N12" i="1"/>
  <c r="M12" i="1"/>
  <c r="L12" i="1"/>
  <c r="K12" i="1"/>
  <c r="J12" i="1"/>
  <c r="H12" i="1" s="1"/>
  <c r="O12" i="1" s="1"/>
  <c r="N11" i="1"/>
  <c r="M11" i="1"/>
  <c r="L11" i="1"/>
  <c r="K11" i="1"/>
  <c r="K22" i="1" s="1"/>
  <c r="J11" i="1"/>
  <c r="N10" i="1"/>
  <c r="M10" i="1"/>
  <c r="L10" i="1"/>
  <c r="L22" i="1" s="1"/>
  <c r="K10" i="1"/>
  <c r="J10" i="1"/>
  <c r="J22" i="1" s="1"/>
  <c r="A6" i="1"/>
  <c r="H11" i="1" l="1"/>
  <c r="O11" i="1" s="1"/>
  <c r="H10" i="1"/>
  <c r="O10" i="1" l="1"/>
  <c r="O22" i="1" s="1"/>
  <c r="H22" i="1"/>
</calcChain>
</file>

<file path=xl/sharedStrings.xml><?xml version="1.0" encoding="utf-8"?>
<sst xmlns="http://schemas.openxmlformats.org/spreadsheetml/2006/main" count="76" uniqueCount="56">
  <si>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</si>
  <si>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</si>
  <si>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</si>
  <si>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</si>
  <si>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</si>
  <si>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</si>
  <si>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</si>
  <si>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</si>
  <si>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</si>
  <si>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</si>
  <si>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</si>
  <si>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</si>
  <si>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</si>
  <si>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</si>
  <si>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</si>
  <si>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</si>
  <si>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</si>
  <si>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</si>
  <si>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</si>
  <si>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</si>
  <si>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</si>
  <si>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</si>
  <si>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</si>
  <si>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</si>
  <si>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</si>
  <si>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</si>
  <si>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</si>
  <si>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</si>
  <si>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</si>
  <si>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</si>
  <si>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</si>
  <si>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</si>
  <si>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</si>
  <si>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</si>
  <si>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</si>
  <si>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</si>
  <si>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</si>
  <si>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de Desarrollo Organizacional </t>
  </si>
  <si>
    <t xml:space="preserve">Direccion de Geografia </t>
  </si>
  <si>
    <t>Oliver Ramos Almonte</t>
  </si>
  <si>
    <t xml:space="preserve">Direcion de Geografia </t>
  </si>
  <si>
    <t>Analista de Investigación Geográfica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</si>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</sst>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top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43" fontId="2" fillId="0" borderId="22" xfId="1" applyFont="1" applyFill="1" applyBorder="1" applyAlignment="1">
      <alignment horizontal="center" vertical="center"/>
    </xf>
    <xf numFmtId="43" fontId="2" fillId="0" borderId="23" xfId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2" fillId="4" borderId="18" xfId="0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3" fontId="3" fillId="2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3" fontId="3" fillId="0" borderId="2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3A08655-E192-4A82-8D7A-5C2D15C49C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2" y="180579"/>
          <a:ext cx="2935287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2\Julio\Datos%20abiertos\Nomina%20Portal%20Institucional%20%20Julio%202022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Periodo Probatorio "/>
      <sheetName val="Nomina Temporal  "/>
    </sheetNames>
    <sheetDataSet>
      <sheetData sheetId="0">
        <row r="7">
          <cell r="A7" t="str">
            <v>Mes: Julio 2022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CEE3-D6FA-4F55-9071-2294DCAE13ED}">
  <sheetPr>
    <pageSetUpPr fitToPage="1"/>
  </sheetPr>
  <dimension ref="A4:O55"/>
  <sheetViews>
    <sheetView showGridLines="0" tabSelected="1" zoomScale="70" zoomScaleNormal="70" workbookViewId="0"/>
  </sheetViews>
  <sheetFormatPr baseColWidth="10" defaultColWidth="11.42578125" defaultRowHeight="18.75" x14ac:dyDescent="0.3"/>
  <cols>
    <col min="1" max="1" width="6.42578125" style="6" bestFit="1" customWidth="1"/>
    <col min="2" max="2" width="49.28515625" style="6" bestFit="1" customWidth="1"/>
    <col min="3" max="3" width="23.42578125" style="6" customWidth="1"/>
    <col min="4" max="4" width="32.5703125" style="6" bestFit="1" customWidth="1"/>
    <col min="5" max="5" width="47.5703125" style="59" bestFit="1" customWidth="1"/>
    <col min="6" max="6" width="19.42578125" style="60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1"/>
      <c r="D4" s="1"/>
      <c r="E4" s="2"/>
      <c r="F4" s="3"/>
      <c r="G4" s="4"/>
      <c r="H4" s="5"/>
      <c r="I4" s="4"/>
      <c r="J4" s="4"/>
      <c r="K4" s="4"/>
      <c r="L4" s="1"/>
      <c r="M4" s="4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Julio 2022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s="6" customFormat="1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3">
        <f>+ROUND(IF(G10&gt;(15600*4),((15600*4)*0.0115),G10*0.0115),2)</f>
        <v>717.6</v>
      </c>
      <c r="O10" s="24">
        <f>+G10-H10-I10-J10-K10</f>
        <v>120771.69</v>
      </c>
    </row>
    <row r="11" spans="1:15" x14ac:dyDescent="0.3">
      <c r="A11" s="17">
        <v>2</v>
      </c>
      <c r="B11" s="25" t="s">
        <v>23</v>
      </c>
      <c r="C11" s="25" t="s">
        <v>19</v>
      </c>
      <c r="D11" s="25" t="s">
        <v>24</v>
      </c>
      <c r="E11" s="26" t="s">
        <v>25</v>
      </c>
      <c r="F11" s="20" t="s">
        <v>22</v>
      </c>
      <c r="G11" s="27">
        <v>115000</v>
      </c>
      <c r="H11" s="28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7">
        <v>25</v>
      </c>
      <c r="J11" s="27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3">
        <f>+ROUND(IF(G11&gt;(15600*4),((15600*4)*0.0115),G11*0.0115),2)</f>
        <v>717.6</v>
      </c>
      <c r="O11" s="29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7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3">
        <f>+ROUND(IF(G12&gt;(15600*4),((15600*4)*0.0115),G12*0.0115),2)</f>
        <v>717.6</v>
      </c>
      <c r="O12" s="24">
        <f>+G12-H12-I12-J12-K12</f>
        <v>103129.81</v>
      </c>
    </row>
    <row r="13" spans="1:15" s="39" customFormat="1" ht="19.5" thickBot="1" x14ac:dyDescent="0.3">
      <c r="A13" s="30">
        <v>4</v>
      </c>
      <c r="B13" s="31" t="s">
        <v>28</v>
      </c>
      <c r="C13" s="31" t="s">
        <v>19</v>
      </c>
      <c r="D13" s="31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7">
        <f>+ROUND(IF(G13&gt;(15600*4),((15600*4)*0.0115),G13*0.0115),2)</f>
        <v>717.6</v>
      </c>
      <c r="O13" s="38">
        <f>+G13-H13-I13-J13-K13</f>
        <v>61222.28</v>
      </c>
    </row>
    <row r="14" spans="1:15" s="6" customFormat="1" ht="23.25" thickBot="1" x14ac:dyDescent="0.35">
      <c r="A14" s="40" t="s">
        <v>30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3">
        <f>+ROUND(IF(G15&gt;(15600*4),((15600*4)*0.0115),G15*0.0115),2)</f>
        <v>717.6</v>
      </c>
      <c r="O15" s="24">
        <f>+G15-H15-I15-J15-K15</f>
        <v>110186.56</v>
      </c>
    </row>
    <row r="16" spans="1:15" ht="19.5" thickBot="1" x14ac:dyDescent="0.35">
      <c r="A16" s="30">
        <v>6</v>
      </c>
      <c r="B16" s="43" t="s">
        <v>35</v>
      </c>
      <c r="C16" s="43" t="s">
        <v>19</v>
      </c>
      <c r="D16" s="44" t="s">
        <v>36</v>
      </c>
      <c r="E16" s="45" t="s">
        <v>37</v>
      </c>
      <c r="F16" s="33" t="s">
        <v>22</v>
      </c>
      <c r="G16" s="36">
        <v>50000</v>
      </c>
      <c r="H16" s="46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7">
        <f>+ROUND(IF(G16&gt;(15600*4),((15600*4)*0.0115),G16*0.0115),2)</f>
        <v>575</v>
      </c>
      <c r="O16" s="47">
        <f>+G16-H16-I16-J16-K16</f>
        <v>45166</v>
      </c>
    </row>
    <row r="17" spans="1:15" s="6" customFormat="1" ht="23.25" thickBot="1" x14ac:dyDescent="0.35">
      <c r="A17" s="48" t="s">
        <v>38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</row>
    <row r="18" spans="1:15" s="6" customFormat="1" ht="19.5" thickBot="1" x14ac:dyDescent="0.35">
      <c r="A18" s="30">
        <v>7</v>
      </c>
      <c r="B18" s="51" t="s">
        <v>39</v>
      </c>
      <c r="C18" s="51" t="s">
        <v>32</v>
      </c>
      <c r="D18" s="52" t="s">
        <v>40</v>
      </c>
      <c r="E18" s="52" t="s">
        <v>41</v>
      </c>
      <c r="F18" s="53" t="s">
        <v>22</v>
      </c>
      <c r="G18" s="35">
        <v>70000</v>
      </c>
      <c r="H18" s="35">
        <f t="shared" ref="H18:H21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35">
        <v>25</v>
      </c>
      <c r="J18" s="35">
        <f t="shared" ref="J18" si="1">ROUND(IF((G18)&gt;(15600*20),((15600*20)*0.0287),(G18)*0.0287),2)</f>
        <v>2009</v>
      </c>
      <c r="K18" s="36">
        <f t="shared" ref="K18" si="2">ROUND(IF((G18)&gt;(15600*10),((15600*10)*0.0304),(G18)*0.0304),2)</f>
        <v>2128</v>
      </c>
      <c r="L18" s="36">
        <f t="shared" ref="L18" si="3">ROUND(IF((G18)&gt;(15600*20),((15600*20)*0.071),(G18)*0.071),2)</f>
        <v>4970</v>
      </c>
      <c r="M18" s="36">
        <f t="shared" ref="M18" si="4">ROUND(IF((G18)&gt;(15600*10),((15600*10)*0.0709),(G18)*0.0709),2)</f>
        <v>4963</v>
      </c>
      <c r="N18" s="37">
        <f t="shared" ref="N18" si="5">+ROUND(IF(G18&gt;(15600*4),((15600*4)*0.0115),G18*0.0115),2)</f>
        <v>717.6</v>
      </c>
      <c r="O18" s="54">
        <f t="shared" ref="O18:O21" si="6">+G18-H18-I18-J18-K18</f>
        <v>60469.56</v>
      </c>
    </row>
    <row r="19" spans="1:15" s="6" customFormat="1" ht="23.25" thickBot="1" x14ac:dyDescent="0.35">
      <c r="A19" s="40" t="s">
        <v>42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15" x14ac:dyDescent="0.3">
      <c r="A20" s="17">
        <v>8</v>
      </c>
      <c r="B20" s="18" t="s">
        <v>43</v>
      </c>
      <c r="C20" s="18" t="s">
        <v>19</v>
      </c>
      <c r="D20" s="18" t="s">
        <v>44</v>
      </c>
      <c r="E20" s="19" t="s">
        <v>45</v>
      </c>
      <c r="F20" s="20" t="s">
        <v>22</v>
      </c>
      <c r="G20" s="21">
        <v>140000</v>
      </c>
      <c r="H20" s="22">
        <f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21514.44</v>
      </c>
      <c r="I20" s="21">
        <v>25</v>
      </c>
      <c r="J20" s="21">
        <f t="shared" ref="J20:J21" si="7">ROUND(IF((G20)&gt;(15600*20),((15600*20)*0.0287),(G20)*0.0287),2)</f>
        <v>4018</v>
      </c>
      <c r="K20" s="21">
        <f t="shared" ref="K20:K21" si="8">ROUND(IF((G20)&gt;(15600*10),((15600*10)*0.0304),(G20)*0.0304),2)</f>
        <v>4256</v>
      </c>
      <c r="L20" s="21">
        <f>ROUND(IF((G20)&gt;(15600*20),((15600*20)*0.071),(G20)*0.071),2)</f>
        <v>9940</v>
      </c>
      <c r="M20" s="21">
        <f t="shared" ref="M20:M21" si="9">ROUND(IF((G20)&gt;(15600*10),((15600*10)*0.0709),(G20)*0.0709),2)</f>
        <v>9926</v>
      </c>
      <c r="N20" s="23">
        <f t="shared" ref="N20:N21" si="10">+ROUND(IF(G20&gt;(15600*4),((15600*4)*0.0115),G20*0.0115),2)</f>
        <v>717.6</v>
      </c>
      <c r="O20" s="24">
        <f>+G20-H20-I20-J20-K20</f>
        <v>110186.56</v>
      </c>
    </row>
    <row r="21" spans="1:15" s="6" customFormat="1" ht="19.5" thickBot="1" x14ac:dyDescent="0.35">
      <c r="A21" s="17">
        <v>9</v>
      </c>
      <c r="B21" s="25" t="s">
        <v>46</v>
      </c>
      <c r="C21" s="18" t="s">
        <v>19</v>
      </c>
      <c r="D21" s="55" t="s">
        <v>44</v>
      </c>
      <c r="E21" s="55" t="s">
        <v>47</v>
      </c>
      <c r="F21" s="20" t="s">
        <v>22</v>
      </c>
      <c r="G21" s="35">
        <v>56000</v>
      </c>
      <c r="H21" s="35">
        <f t="shared" si="0"/>
        <v>2733.92</v>
      </c>
      <c r="I21" s="35">
        <v>25</v>
      </c>
      <c r="J21" s="35">
        <f t="shared" si="7"/>
        <v>1607.2</v>
      </c>
      <c r="K21" s="36">
        <f t="shared" si="8"/>
        <v>1702.4</v>
      </c>
      <c r="L21" s="36">
        <f>ROUND(IF((G21)&gt;(15600*20),((15600*20)*0.071),(G21)*0.071),2)</f>
        <v>3976</v>
      </c>
      <c r="M21" s="36">
        <f t="shared" si="9"/>
        <v>3970.4</v>
      </c>
      <c r="N21" s="37">
        <f t="shared" si="10"/>
        <v>644</v>
      </c>
      <c r="O21" s="54">
        <f t="shared" si="6"/>
        <v>49931.48</v>
      </c>
    </row>
    <row r="22" spans="1:15" ht="19.5" thickBot="1" x14ac:dyDescent="0.35">
      <c r="A22" s="56" t="s">
        <v>48</v>
      </c>
      <c r="B22" s="57"/>
      <c r="C22" s="57"/>
      <c r="D22" s="57"/>
      <c r="E22" s="57"/>
      <c r="F22" s="57"/>
      <c r="G22" s="58">
        <f t="shared" ref="G22:O22" si="11">SUM(G10:G21)</f>
        <v>927000</v>
      </c>
      <c r="H22" s="58">
        <f t="shared" si="11"/>
        <v>118380.67</v>
      </c>
      <c r="I22" s="58">
        <f t="shared" si="11"/>
        <v>225</v>
      </c>
      <c r="J22" s="58">
        <f t="shared" si="11"/>
        <v>26604.9</v>
      </c>
      <c r="K22" s="58">
        <f t="shared" si="11"/>
        <v>28180.800000000003</v>
      </c>
      <c r="L22" s="58">
        <f t="shared" si="11"/>
        <v>65817</v>
      </c>
      <c r="M22" s="58">
        <f t="shared" si="11"/>
        <v>65724.3</v>
      </c>
      <c r="N22" s="58">
        <f t="shared" si="11"/>
        <v>6242.2000000000007</v>
      </c>
      <c r="O22" s="58">
        <f t="shared" si="11"/>
        <v>753608.63000000012</v>
      </c>
    </row>
    <row r="23" spans="1:15" x14ac:dyDescent="0.3">
      <c r="A23" s="1"/>
      <c r="G23" s="6" t="s">
        <v>49</v>
      </c>
      <c r="H23" s="1"/>
      <c r="I23" s="1" t="s">
        <v>49</v>
      </c>
      <c r="J23" s="1"/>
      <c r="K23" s="1"/>
      <c r="L23" s="1"/>
      <c r="M23" s="1"/>
      <c r="N23" s="1"/>
    </row>
    <row r="24" spans="1:15" x14ac:dyDescent="0.3">
      <c r="A24" s="1"/>
      <c r="B24" s="1"/>
      <c r="C24" s="1"/>
      <c r="D24" s="1"/>
      <c r="E24" s="61"/>
      <c r="F24" s="62"/>
      <c r="G24" s="1"/>
      <c r="H24" s="63"/>
      <c r="I24" s="1"/>
      <c r="J24" s="63"/>
      <c r="K24" s="63"/>
      <c r="L24" s="63"/>
      <c r="M24" s="1"/>
      <c r="N24" s="1"/>
      <c r="O24" s="63"/>
    </row>
    <row r="25" spans="1:15" s="64" customFormat="1" x14ac:dyDescent="0.3">
      <c r="A25" s="1"/>
      <c r="B25" s="1"/>
      <c r="C25" s="1"/>
      <c r="D25" s="1"/>
      <c r="E25" s="61"/>
      <c r="F25" s="62"/>
      <c r="G25" s="1"/>
      <c r="H25" s="1"/>
      <c r="I25" s="1"/>
      <c r="J25" s="63"/>
      <c r="K25" s="63"/>
      <c r="L25" s="63"/>
      <c r="M25" s="63"/>
      <c r="N25" s="63"/>
      <c r="O25" s="63"/>
    </row>
    <row r="26" spans="1:15" ht="19.5" thickBot="1" x14ac:dyDescent="0.35">
      <c r="A26" s="1"/>
      <c r="C26" s="65" t="s">
        <v>50</v>
      </c>
      <c r="D26" s="65"/>
      <c r="E26" s="66">
        <f>G22+M22+L22+N22</f>
        <v>1064783.5</v>
      </c>
      <c r="H26" s="1"/>
      <c r="I26" s="1"/>
      <c r="J26" s="1"/>
      <c r="K26" s="63"/>
      <c r="L26" s="63"/>
      <c r="M26" s="63"/>
      <c r="N26" s="63"/>
      <c r="O26" s="67"/>
    </row>
    <row r="27" spans="1:15" ht="19.5" thickTop="1" x14ac:dyDescent="0.3">
      <c r="A27" s="1"/>
      <c r="B27" s="4"/>
      <c r="C27" s="4"/>
      <c r="D27" s="4"/>
      <c r="E27" s="68"/>
      <c r="H27" s="1"/>
      <c r="I27" s="1"/>
      <c r="J27" s="1"/>
      <c r="K27" s="63"/>
      <c r="L27" s="63"/>
      <c r="M27" s="63"/>
      <c r="N27" s="63"/>
      <c r="O27" s="67"/>
    </row>
    <row r="28" spans="1:15" x14ac:dyDescent="0.3">
      <c r="A28" s="1"/>
      <c r="B28" s="4"/>
      <c r="C28" s="4"/>
      <c r="D28" s="4"/>
      <c r="E28" s="68"/>
      <c r="G28" s="69"/>
      <c r="H28" s="1"/>
      <c r="I28" s="1"/>
      <c r="J28" s="1"/>
      <c r="K28" s="63"/>
      <c r="L28" s="60"/>
      <c r="N28" s="63"/>
      <c r="O28" s="67"/>
    </row>
    <row r="29" spans="1:15" x14ac:dyDescent="0.3">
      <c r="A29" s="1"/>
      <c r="B29" s="4"/>
      <c r="C29" s="4"/>
      <c r="D29" s="4"/>
      <c r="E29" s="68"/>
      <c r="H29" s="1"/>
      <c r="I29" s="1"/>
      <c r="J29" s="1"/>
      <c r="K29" s="63"/>
      <c r="L29" s="60"/>
      <c r="N29" s="63"/>
      <c r="O29" s="67"/>
    </row>
    <row r="30" spans="1:15" x14ac:dyDescent="0.3">
      <c r="A30" s="1"/>
      <c r="B30" s="4"/>
      <c r="C30" s="4"/>
      <c r="D30" s="4"/>
      <c r="E30" s="68"/>
      <c r="H30" s="70"/>
      <c r="I30" s="1"/>
      <c r="J30" s="1"/>
      <c r="K30" s="63"/>
      <c r="L30" s="62"/>
      <c r="M30" s="1"/>
      <c r="N30" s="63"/>
      <c r="O30" s="67"/>
    </row>
    <row r="31" spans="1:15" ht="19.5" thickBot="1" x14ac:dyDescent="0.35">
      <c r="A31" s="1"/>
      <c r="B31" s="71"/>
      <c r="C31" s="72"/>
      <c r="D31" s="1"/>
      <c r="E31" s="73"/>
      <c r="F31" s="74"/>
      <c r="G31" s="75"/>
      <c r="J31" s="76"/>
      <c r="L31" s="62"/>
      <c r="M31" s="1"/>
    </row>
    <row r="32" spans="1:15" x14ac:dyDescent="0.3">
      <c r="A32" s="1"/>
      <c r="B32" s="77" t="s">
        <v>51</v>
      </c>
      <c r="C32" s="77"/>
      <c r="D32" s="1"/>
      <c r="E32" s="77" t="s">
        <v>52</v>
      </c>
      <c r="G32" s="78" t="s">
        <v>53</v>
      </c>
      <c r="H32" s="78"/>
      <c r="I32" s="78"/>
      <c r="J32" s="79"/>
      <c r="L32" s="62"/>
      <c r="M32" s="1"/>
    </row>
    <row r="33" spans="1:13" x14ac:dyDescent="0.3">
      <c r="A33" s="80"/>
      <c r="B33" s="6" t="s">
        <v>54</v>
      </c>
      <c r="D33" s="1"/>
      <c r="E33" s="6" t="s">
        <v>18</v>
      </c>
      <c r="G33" s="81" t="s">
        <v>55</v>
      </c>
      <c r="H33" s="81"/>
      <c r="I33" s="81"/>
      <c r="J33" s="82"/>
      <c r="L33" s="62"/>
      <c r="M33" s="59"/>
    </row>
    <row r="34" spans="1:13" x14ac:dyDescent="0.3">
      <c r="A34" s="83"/>
      <c r="D34" s="59"/>
      <c r="L34" s="84"/>
    </row>
    <row r="35" spans="1:13" x14ac:dyDescent="0.3">
      <c r="A35" s="80"/>
      <c r="L35" s="77"/>
    </row>
    <row r="36" spans="1:13" x14ac:dyDescent="0.3">
      <c r="A36" s="80"/>
      <c r="L36" s="60"/>
    </row>
    <row r="37" spans="1:13" x14ac:dyDescent="0.3">
      <c r="A37" s="1"/>
      <c r="L37" s="60"/>
      <c r="M37" s="1"/>
    </row>
    <row r="38" spans="1:13" x14ac:dyDescent="0.3">
      <c r="A38" s="1"/>
      <c r="D38" s="1"/>
      <c r="L38" s="62"/>
      <c r="M38" s="1"/>
    </row>
    <row r="39" spans="1:13" x14ac:dyDescent="0.3">
      <c r="A39" s="1"/>
      <c r="D39" s="1"/>
      <c r="E39" s="69"/>
      <c r="L39" s="60"/>
      <c r="M39" s="59"/>
    </row>
    <row r="40" spans="1:13" x14ac:dyDescent="0.3">
      <c r="D40" s="59"/>
      <c r="L40" s="60"/>
      <c r="M40" s="59"/>
    </row>
    <row r="41" spans="1:13" x14ac:dyDescent="0.3">
      <c r="D41" s="59"/>
      <c r="H41" s="59"/>
      <c r="I41" s="60"/>
      <c r="L41" s="60"/>
      <c r="M41" s="59"/>
    </row>
    <row r="42" spans="1:13" x14ac:dyDescent="0.3">
      <c r="D42" s="59"/>
      <c r="H42" s="59"/>
      <c r="I42" s="60"/>
    </row>
    <row r="43" spans="1:13" x14ac:dyDescent="0.3">
      <c r="B43" s="59"/>
      <c r="C43" s="59"/>
      <c r="D43" s="59"/>
      <c r="E43" s="69"/>
      <c r="F43" s="6"/>
      <c r="H43" s="69"/>
      <c r="I43" s="60"/>
    </row>
    <row r="44" spans="1:13" x14ac:dyDescent="0.3">
      <c r="D44" s="59"/>
      <c r="F44" s="6"/>
      <c r="H44" s="59"/>
      <c r="I44" s="60"/>
    </row>
    <row r="45" spans="1:13" x14ac:dyDescent="0.3">
      <c r="D45" s="59"/>
      <c r="F45" s="6"/>
      <c r="H45" s="59"/>
      <c r="I45" s="60"/>
    </row>
    <row r="46" spans="1:13" x14ac:dyDescent="0.3">
      <c r="B46" s="59"/>
      <c r="C46" s="59"/>
      <c r="D46" s="59"/>
      <c r="F46" s="6"/>
      <c r="H46" s="59"/>
      <c r="I46" s="60"/>
    </row>
    <row r="47" spans="1:13" x14ac:dyDescent="0.3">
      <c r="D47" s="59"/>
      <c r="F47" s="6"/>
      <c r="H47" s="69"/>
    </row>
    <row r="48" spans="1:13" x14ac:dyDescent="0.3">
      <c r="D48" s="59"/>
      <c r="F48" s="6"/>
      <c r="H48" s="59"/>
    </row>
    <row r="49" spans="4:8" x14ac:dyDescent="0.3">
      <c r="D49" s="59"/>
      <c r="F49" s="6"/>
      <c r="H49" s="59"/>
    </row>
    <row r="50" spans="4:8" x14ac:dyDescent="0.3">
      <c r="F50" s="6"/>
      <c r="H50" s="59"/>
    </row>
    <row r="51" spans="4:8" x14ac:dyDescent="0.3">
      <c r="F51" s="6"/>
      <c r="H51" s="59"/>
    </row>
    <row r="52" spans="4:8" x14ac:dyDescent="0.3">
      <c r="F52" s="6"/>
    </row>
    <row r="53" spans="4:8" x14ac:dyDescent="0.3">
      <c r="F53" s="6"/>
    </row>
    <row r="54" spans="4:8" x14ac:dyDescent="0.3">
      <c r="F54" s="6"/>
    </row>
    <row r="55" spans="4:8" x14ac:dyDescent="0.3">
      <c r="F55" s="6"/>
    </row>
  </sheetData>
  <mergeCells count="11">
    <mergeCell ref="A19:O19"/>
    <mergeCell ref="A22:F22"/>
    <mergeCell ref="C26:D26"/>
    <mergeCell ref="G32:I32"/>
    <mergeCell ref="G33:I33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6F1AEA-0019-487C-8E56-F493F999B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27C555-5266-4D3B-9B67-FC0B07F732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606EE-9C7F-4B7D-B4EA-387264008C34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6f1d2a94-10b3-4315-8e65-29e99209519a"/>
    <ds:schemaRef ds:uri="a5c77184-e583-448a-9313-172398034e8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2022-08-10T18:58:17Z</dcterms:created>
  <dcterms:modified xsi:type="dcterms:W3CDTF">2022-08-10T18:58:39Z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