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Agosto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G13" i="1"/>
  <c r="E13" i="1"/>
  <c r="L12" i="1"/>
  <c r="L13" i="1" s="1"/>
  <c r="K12" i="1"/>
  <c r="K13" i="1" s="1"/>
  <c r="J12" i="1"/>
  <c r="J13" i="1" s="1"/>
  <c r="I12" i="1"/>
  <c r="I13" i="1" s="1"/>
  <c r="H12" i="1"/>
  <c r="H13" i="1" s="1"/>
  <c r="F12" i="1" l="1"/>
  <c r="N12" i="1" s="1"/>
  <c r="N13" i="1" s="1"/>
  <c r="F13" i="1" l="1"/>
</calcChain>
</file>

<file path=xl/sharedStrings.xml><?xml version="1.0" encoding="utf-8"?>
<sst xmlns="http://schemas.openxmlformats.org/spreadsheetml/2006/main" count="18" uniqueCount="18">
  <si>
    <t>INSTITUTO GEOGRÁFICO NACIONAL - JOSE JOAQUIN HUNGRIA MORELL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</si>
  <si>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</si>
  <si>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</si>
  <si>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</si>
  <si>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</si>
  <si>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</si>
  <si>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</si>
  <si>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</si>
  <si>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</si>
  <si>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</si>
  <si>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</si>
  <si>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</si>
  <si>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</si>
  <si>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</si>
  <si>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>Pedro Luis Gagoc Clerigo</t>
  </si>
  <si>
    <t>Director de Normas y Servicios de Inf.</t>
  </si>
  <si>
    <t xml:space="preserve">Contratado </t>
  </si>
  <si>
    <t>NÓMINA DE PAGO PERSONAL CONTRATADO -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</si>
</sst>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 vertical="center"/>
    </xf>
    <xf numFmtId="43" fontId="5" fillId="0" borderId="4" xfId="1" applyFont="1" applyFill="1" applyBorder="1" applyAlignment="1">
      <alignment horizontal="right"/>
    </xf>
    <xf numFmtId="43" fontId="5" fillId="0" borderId="5" xfId="1" applyFont="1" applyFill="1" applyBorder="1" applyAlignment="1">
      <alignment horizontal="right"/>
    </xf>
    <xf numFmtId="43" fontId="7" fillId="0" borderId="5" xfId="1" applyFont="1" applyFill="1" applyBorder="1" applyAlignment="1">
      <alignment horizontal="right"/>
    </xf>
    <xf numFmtId="43" fontId="7" fillId="0" borderId="6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6" fillId="0" borderId="0" xfId="0" applyFont="1" applyFill="1" applyBorder="1" applyAlignment="1"/>
    <xf numFmtId="43" fontId="6" fillId="0" borderId="7" xfId="0" applyNumberFormat="1" applyFont="1" applyFill="1" applyBorder="1" applyAlignment="1"/>
    <xf numFmtId="0" fontId="8" fillId="0" borderId="0" xfId="0" applyFont="1" applyFill="1" applyAlignment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66675</xdr:rowOff>
    </xdr:from>
    <xdr:to>
      <xdr:col>6</xdr:col>
      <xdr:colOff>114300</xdr:colOff>
      <xdr:row>6</xdr:row>
      <xdr:rowOff>20906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6610A933-9830-4CC1-8CBB-BF0E0167DC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7175"/>
          <a:ext cx="2286000" cy="906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4"/>
  <sheetViews>
    <sheetView tabSelected="1" workbookViewId="0">
      <selection activeCell="D4" sqref="D4"/>
    </sheetView>
  </sheetViews>
  <sheetFormatPr baseColWidth="10" defaultRowHeight="15" x14ac:dyDescent="0.25"/>
  <cols>
    <col min="1" max="1" width="2" bestFit="1" customWidth="1"/>
    <col min="2" max="2" width="22.85546875" bestFit="1" customWidth="1"/>
    <col min="3" max="3" width="34.5703125" bestFit="1" customWidth="1"/>
    <col min="5" max="5" width="15.28515625" bestFit="1" customWidth="1"/>
  </cols>
  <sheetData>
    <row r="8" spans="1:14" x14ac:dyDescent="0.25">
      <c r="A8" s="14"/>
      <c r="B8" s="14"/>
      <c r="C8" s="20" t="s">
        <v>0</v>
      </c>
      <c r="D8" s="20"/>
      <c r="E8" s="20"/>
      <c r="F8" s="20"/>
      <c r="G8" s="20"/>
      <c r="H8" s="20"/>
      <c r="I8" s="20"/>
      <c r="J8" s="20"/>
      <c r="K8" s="14"/>
      <c r="L8" s="14"/>
      <c r="M8" s="14"/>
      <c r="N8" s="14"/>
    </row>
    <row r="9" spans="1:14" x14ac:dyDescent="0.25">
      <c r="A9" s="1"/>
      <c r="B9" s="1"/>
      <c r="C9" s="21" t="s">
        <v>17</v>
      </c>
      <c r="D9" s="21"/>
      <c r="E9" s="21"/>
      <c r="F9" s="21"/>
      <c r="G9" s="21"/>
      <c r="H9" s="21"/>
      <c r="I9" s="21"/>
      <c r="J9" s="21"/>
      <c r="K9" s="1"/>
      <c r="L9" s="1"/>
      <c r="M9" s="14"/>
      <c r="N9" s="14"/>
    </row>
    <row r="10" spans="1:14" ht="15.75" thickBo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15"/>
      <c r="M10" s="15"/>
      <c r="N10" s="15"/>
    </row>
    <row r="11" spans="1:14" x14ac:dyDescent="0.25">
      <c r="A11" s="2"/>
      <c r="B11" s="3" t="s">
        <v>1</v>
      </c>
      <c r="C11" s="3" t="s">
        <v>2</v>
      </c>
      <c r="D11" s="4" t="s">
        <v>3</v>
      </c>
      <c r="E11" s="2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4" t="s">
        <v>13</v>
      </c>
    </row>
    <row r="12" spans="1:14" ht="15.75" thickBot="1" x14ac:dyDescent="0.3">
      <c r="A12" s="5">
        <v>1</v>
      </c>
      <c r="B12" s="6" t="s">
        <v>14</v>
      </c>
      <c r="C12" s="16" t="s">
        <v>15</v>
      </c>
      <c r="D12" s="7" t="s">
        <v>16</v>
      </c>
      <c r="E12" s="8">
        <v>150000</v>
      </c>
      <c r="F12" s="9">
        <f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24448.05</v>
      </c>
      <c r="G12" s="9">
        <v>25</v>
      </c>
      <c r="H12" s="9">
        <f>ROUND(IF((E12)&gt;(9855*20),((9855*20)*0.0287),(E12)*0.0287),2)</f>
        <v>4305</v>
      </c>
      <c r="I12" s="9">
        <f>ROUND(IF((E12)&gt;(9855*10),((9855*10)*0.0304),(E12)*0.0304),2)</f>
        <v>2995.92</v>
      </c>
      <c r="J12" s="9">
        <f>ROUND(IF((E12)&gt;(9855*10),((9855*10)*0.0709),(E12)*0.0709),2)</f>
        <v>6987.2</v>
      </c>
      <c r="K12" s="9">
        <f>ROUND(IF((E12)&gt;(9855*20),((9855*20)*0.071),(E12)*0.071),2)</f>
        <v>10650</v>
      </c>
      <c r="L12" s="10">
        <f>+ROUND(IF(E12&gt;(9855*4),((9855*4)*0.011),E12*0.011),2)</f>
        <v>433.62</v>
      </c>
      <c r="M12" s="10">
        <v>3350</v>
      </c>
      <c r="N12" s="11">
        <f>+E12-F12-G12-H12-I12</f>
        <v>118226.03</v>
      </c>
    </row>
    <row r="13" spans="1:14" ht="15.75" thickBot="1" x14ac:dyDescent="0.3">
      <c r="A13" s="17"/>
      <c r="B13" s="17"/>
      <c r="C13" s="17"/>
      <c r="D13" s="12"/>
      <c r="E13" s="18">
        <f t="shared" ref="E13:N13" si="0">SUM(E12:E12)</f>
        <v>150000</v>
      </c>
      <c r="F13" s="18">
        <f t="shared" si="0"/>
        <v>24448.05</v>
      </c>
      <c r="G13" s="18">
        <f t="shared" si="0"/>
        <v>25</v>
      </c>
      <c r="H13" s="18">
        <f t="shared" si="0"/>
        <v>4305</v>
      </c>
      <c r="I13" s="18">
        <f t="shared" si="0"/>
        <v>2995.92</v>
      </c>
      <c r="J13" s="18">
        <f t="shared" si="0"/>
        <v>6987.2</v>
      </c>
      <c r="K13" s="18">
        <f t="shared" si="0"/>
        <v>10650</v>
      </c>
      <c r="L13" s="18">
        <f t="shared" si="0"/>
        <v>433.62</v>
      </c>
      <c r="M13" s="18">
        <f t="shared" si="0"/>
        <v>3350</v>
      </c>
      <c r="N13" s="18">
        <f t="shared" si="0"/>
        <v>118226.03</v>
      </c>
    </row>
    <row r="14" spans="1:14" x14ac:dyDescent="0.25">
      <c r="A14" s="19"/>
      <c r="B14" s="19"/>
      <c r="C14" s="19"/>
      <c r="D14" s="13"/>
      <c r="E14" s="19"/>
      <c r="F14" s="19"/>
      <c r="G14" s="19"/>
      <c r="H14" s="19"/>
      <c r="I14" s="19"/>
      <c r="J14" s="19"/>
      <c r="K14" s="19"/>
      <c r="L14" s="19"/>
      <c r="M14" s="19"/>
      <c r="N14" s="19"/>
    </row>
  </sheetData>
  <mergeCells count="5">
    <mergeCell ref="C8:J8"/>
    <mergeCell ref="C9:J9"/>
    <mergeCell ref="A10:E10"/>
    <mergeCell ref="F10:H10"/>
    <mergeCell ref="I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2017-11-29T17:32:35Z</dcterms:created>
  <dcterms:modified xsi:type="dcterms:W3CDTF">2017-12-04T16:16:05Z</dcterms:modified>
</cp:coreProperties>
</file>