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2016\"/>
    </mc:Choice>
  </mc:AlternateContent>
  <bookViews>
    <workbookView xWindow="0" yWindow="0" windowWidth="20490" windowHeight="7530"/>
  </bookViews>
  <sheets>
    <sheet name="Abril Militar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F11" i="1"/>
  <c r="D11" i="1"/>
  <c r="K10" i="1"/>
  <c r="K11" i="1" s="1"/>
  <c r="J10" i="1"/>
  <c r="J11" i="1" s="1"/>
  <c r="I10" i="1"/>
  <c r="I11" i="1" s="1"/>
  <c r="H10" i="1"/>
  <c r="H11" i="1" s="1"/>
  <c r="G10" i="1"/>
  <c r="E10" i="1" s="1"/>
  <c r="E11" i="1" l="1"/>
  <c r="M10" i="1"/>
  <c r="M11" i="1" s="1"/>
  <c r="G11" i="1"/>
</calcChain>
</file>

<file path=xl/sharedStrings.xml><?xml version="1.0" encoding="utf-8"?>
<sst xmlns="http://schemas.openxmlformats.org/spreadsheetml/2006/main" count="16" uniqueCount="16">
  <si>
    <t>BENEFICIARIO</t>
  </si>
  <si>
    <t>CARGO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</si>
  <si>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</si>
  <si>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</si>
  <si>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</si>
  <si>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</si>
  <si>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</si>
  <si>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</si>
  <si>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</si>
  <si>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</si>
  <si>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>SEGURIDAD SOCIAL PADRES</t>
  </si>
  <si>
    <t>SUELDO NETO</t>
  </si>
  <si>
    <t>Luis Gomez Reyes</t>
  </si>
  <si>
    <t>Seguridad (Militar)</t>
  </si>
  <si>
    <t>INSTITUTO GEOGRÁFICO NACIONAL JOSÉ JOAQUÍN HUNGRÍA MORELL</t>
  </si>
  <si>
    <t>NÓMINA DE PAGO DEL PERSONAL MILITAR - ABRIL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</si>
</sst>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5" fillId="0" borderId="0" xfId="0" applyFont="1" applyFill="1" applyBorder="1" applyAlignment="1"/>
    <xf numFmtId="0" fontId="6" fillId="0" borderId="3" xfId="0" applyFont="1" applyFill="1" applyBorder="1" applyAlignment="1">
      <alignment horizontal="center"/>
    </xf>
    <xf numFmtId="0" fontId="5" fillId="0" borderId="2" xfId="0" applyFont="1" applyFill="1" applyBorder="1" applyAlignment="1"/>
    <xf numFmtId="43" fontId="5" fillId="0" borderId="5" xfId="1" applyFont="1" applyFill="1" applyBorder="1" applyAlignment="1"/>
    <xf numFmtId="43" fontId="5" fillId="0" borderId="6" xfId="1" applyFont="1" applyFill="1" applyBorder="1" applyAlignment="1"/>
    <xf numFmtId="43" fontId="7" fillId="0" borderId="6" xfId="1" applyFont="1" applyFill="1" applyBorder="1" applyAlignment="1"/>
    <xf numFmtId="43" fontId="7" fillId="0" borderId="7" xfId="1" applyFont="1" applyFill="1" applyBorder="1" applyAlignment="1"/>
    <xf numFmtId="43" fontId="5" fillId="0" borderId="8" xfId="0" applyNumberFormat="1" applyFont="1" applyFill="1" applyBorder="1" applyAlignment="1"/>
    <xf numFmtId="0" fontId="8" fillId="0" borderId="0" xfId="0" applyFont="1" applyFill="1" applyAlignment="1"/>
    <xf numFmtId="43" fontId="6" fillId="0" borderId="9" xfId="0" applyNumberFormat="1" applyFont="1" applyFill="1" applyBorder="1" applyAlignment="1"/>
    <xf numFmtId="43" fontId="6" fillId="0" borderId="1" xfId="0" applyNumberFormat="1" applyFont="1" applyFill="1" applyBorder="1" applyAlignment="1"/>
    <xf numFmtId="43" fontId="6" fillId="0" borderId="2" xfId="0" applyNumberFormat="1" applyFont="1" applyFill="1" applyBorder="1" applyAlignment="1"/>
    <xf numFmtId="43" fontId="6" fillId="0" borderId="4" xfId="0" applyNumberFormat="1" applyFont="1" applyFill="1" applyBorder="1" applyAlignment="1"/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552450</xdr:colOff>
      <xdr:row>0</xdr:row>
      <xdr:rowOff>133351</xdr:rowOff>
    </xdr:from>
    <xdr:to>
      <xdr:col>6</xdr:col>
      <xdr:colOff>828675</xdr:colOff>
      <xdr:row>4</xdr:row>
      <xdr:rowOff>114301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9885C543-9F21-44E0-8158-C11D65CCF5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33351"/>
          <a:ext cx="1800225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12"/>
  <sheetViews>
    <sheetView tabSelected="1" workbookViewId="0">
      <selection activeCell="G13" sqref="G13"/>
    </sheetView>
  </sheetViews>
  <sheetFormatPr baseColWidth="10" defaultRowHeight="15" x14ac:dyDescent="0.25"/>
  <cols>
    <col min="1" max="1" width="2" bestFit="1" customWidth="1"/>
    <col min="2" max="2" width="16.85546875" bestFit="1" customWidth="1"/>
    <col min="3" max="3" width="17.7109375" bestFit="1" customWidth="1"/>
    <col min="4" max="4" width="15.28515625" bestFit="1" customWidth="1"/>
    <col min="7" max="7" width="16.140625" customWidth="1"/>
    <col min="8" max="8" width="18.7109375" customWidth="1"/>
    <col min="9" max="9" width="24.42578125" customWidth="1"/>
    <col min="10" max="10" width="21" customWidth="1"/>
    <col min="11" max="11" width="19.28515625" customWidth="1"/>
    <col min="12" max="12" width="22.5703125" bestFit="1" customWidth="1"/>
    <col min="13" max="13" width="11.85546875" bestFit="1" customWidth="1"/>
  </cols>
  <sheetData>
    <row r="6" spans="1:13" x14ac:dyDescent="0.25">
      <c r="A6" s="7"/>
      <c r="B6" s="7"/>
      <c r="C6" s="21" t="s">
        <v>14</v>
      </c>
      <c r="D6" s="21"/>
      <c r="E6" s="21"/>
      <c r="F6" s="21"/>
      <c r="G6" s="21"/>
      <c r="H6" s="21"/>
      <c r="I6" s="21"/>
      <c r="J6" s="7"/>
      <c r="K6" s="7"/>
      <c r="L6" s="7"/>
      <c r="M6" s="7"/>
    </row>
    <row r="7" spans="1:13" x14ac:dyDescent="0.25">
      <c r="A7" s="1"/>
      <c r="B7" s="1"/>
      <c r="C7" s="22" t="s">
        <v>15</v>
      </c>
      <c r="D7" s="22"/>
      <c r="E7" s="22"/>
      <c r="F7" s="22"/>
      <c r="G7" s="22"/>
      <c r="H7" s="22"/>
      <c r="I7" s="22"/>
      <c r="J7" s="1"/>
      <c r="K7" s="1"/>
      <c r="L7" s="7"/>
      <c r="M7" s="7"/>
    </row>
    <row r="8" spans="1:13" ht="15.75" thickBot="1" x14ac:dyDescent="0.3">
      <c r="A8" s="23"/>
      <c r="B8" s="23"/>
      <c r="C8" s="23"/>
      <c r="D8" s="23"/>
      <c r="E8" s="23"/>
      <c r="F8" s="23"/>
      <c r="G8" s="23"/>
      <c r="H8" s="23"/>
      <c r="I8" s="23"/>
      <c r="J8" s="23"/>
      <c r="K8" s="8"/>
      <c r="L8" s="8"/>
      <c r="M8" s="8"/>
    </row>
    <row r="9" spans="1:13" ht="15.75" thickBot="1" x14ac:dyDescent="0.3">
      <c r="A9" s="2"/>
      <c r="B9" s="3" t="s">
        <v>0</v>
      </c>
      <c r="C9" s="3" t="s">
        <v>1</v>
      </c>
      <c r="D9" s="2" t="s">
        <v>2</v>
      </c>
      <c r="E9" s="3" t="s">
        <v>3</v>
      </c>
      <c r="F9" s="3" t="s">
        <v>4</v>
      </c>
      <c r="G9" s="3" t="s">
        <v>5</v>
      </c>
      <c r="H9" s="3" t="s">
        <v>6</v>
      </c>
      <c r="I9" s="3" t="s">
        <v>7</v>
      </c>
      <c r="J9" s="3" t="s">
        <v>8</v>
      </c>
      <c r="K9" s="3" t="s">
        <v>9</v>
      </c>
      <c r="L9" s="9" t="s">
        <v>10</v>
      </c>
      <c r="M9" s="4" t="s">
        <v>11</v>
      </c>
    </row>
    <row r="10" spans="1:13" ht="15.75" thickBot="1" x14ac:dyDescent="0.3">
      <c r="A10" s="5">
        <v>1</v>
      </c>
      <c r="B10" s="6" t="s">
        <v>12</v>
      </c>
      <c r="C10" s="10" t="s">
        <v>13</v>
      </c>
      <c r="D10" s="11">
        <v>15000</v>
      </c>
      <c r="E10" s="12">
        <f>ROUND(IF(((D10-G10-H10)&gt;34106.75)*((D10-G10-H10)&lt;51160.08),(((D10-G10-H10)-34106.75)*0.15),+IF(((D10-G10-H10)&gt;51160.08)*((D10-G10-H10)&lt;71055.58),((((D10-G10-H10)-51160.08)*0.2)+2558),+IF((D10-G10-H10)&gt;71055.58,(((D10-G10-H10)-71055.58)*25%)+6537.17,0))),2)</f>
        <v>0</v>
      </c>
      <c r="F10" s="12">
        <v>25</v>
      </c>
      <c r="G10" s="12">
        <f>ROUND(IF((D10)&gt;(9855*20),((9855*20)*0.0287),(D10)*0.0287),2)</f>
        <v>430.5</v>
      </c>
      <c r="H10" s="12">
        <f>ROUND(IF((D10)&gt;(9855*10),((9855*10)*0.0304),(D10)*0.0304),2)</f>
        <v>456</v>
      </c>
      <c r="I10" s="12">
        <f>ROUND(IF((D10)&gt;(9855*10),((9855*10)*0.0709),(D10)*0.0709),2)</f>
        <v>1063.5</v>
      </c>
      <c r="J10" s="12">
        <f>ROUND(IF((D10)&gt;(9855*20),((9855*20)*0.071),(D10)*0.071),2)</f>
        <v>1065</v>
      </c>
      <c r="K10" s="13">
        <f>+ROUND(IF(D10&gt;(9855*4),((9855*4)*0.011),D10*0.011),2)</f>
        <v>165</v>
      </c>
      <c r="L10" s="14"/>
      <c r="M10" s="15">
        <f>D10-F10-E10-G10-H10-L10</f>
        <v>14088.5</v>
      </c>
    </row>
    <row r="11" spans="1:13" ht="15.75" thickBot="1" x14ac:dyDescent="0.3">
      <c r="A11" s="16"/>
      <c r="B11" s="16"/>
      <c r="C11" s="16"/>
      <c r="D11" s="17">
        <f>SUM(D10)</f>
        <v>15000</v>
      </c>
      <c r="E11" s="18">
        <f>SUM(E10)</f>
        <v>0</v>
      </c>
      <c r="F11" s="19">
        <f t="shared" ref="F11:M11" si="0">SUM(F10)</f>
        <v>25</v>
      </c>
      <c r="G11" s="19">
        <f t="shared" si="0"/>
        <v>430.5</v>
      </c>
      <c r="H11" s="19">
        <f t="shared" si="0"/>
        <v>456</v>
      </c>
      <c r="I11" s="19">
        <f t="shared" si="0"/>
        <v>1063.5</v>
      </c>
      <c r="J11" s="19">
        <f t="shared" si="0"/>
        <v>1065</v>
      </c>
      <c r="K11" s="19">
        <f t="shared" si="0"/>
        <v>165</v>
      </c>
      <c r="L11" s="19">
        <f t="shared" si="0"/>
        <v>0</v>
      </c>
      <c r="M11" s="20">
        <f t="shared" si="0"/>
        <v>14088.5</v>
      </c>
    </row>
    <row r="12" spans="1:13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</sheetData>
  <mergeCells count="5">
    <mergeCell ref="C6:I6"/>
    <mergeCell ref="C7:I7"/>
    <mergeCell ref="A8:D8"/>
    <mergeCell ref="E8:G8"/>
    <mergeCell ref="H8:J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Militar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2017-11-29T14:47:22Z</dcterms:created>
  <dcterms:modified xsi:type="dcterms:W3CDTF">2017-12-04T16:11:41Z</dcterms:modified>
</cp:coreProperties>
</file>