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OAI 2021\NOVIEMBRE\Contabilidad\"/>
    </mc:Choice>
  </mc:AlternateContent>
  <xr:revisionPtr revIDLastSave="0" documentId="8_{A412F13C-3DC0-4FC2-9F14-841C14D21758}" xr6:coauthVersionLast="36" xr6:coauthVersionMax="36" xr10:uidLastSave="{00000000-0000-0000-0000-000000000000}"/>
  <bookViews>
    <workbookView xWindow="0" yWindow="0" windowWidth="21870" windowHeight="9315" xr2:uid="{B1550C7F-4659-430D-90BB-CFC8D63D3191}"/>
  </bookViews>
  <sheets>
    <sheet name="Nov. 2021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G12" i="1"/>
  <c r="F12" i="1"/>
  <c r="F54" i="1" s="1"/>
  <c r="E12" i="1"/>
  <c r="D12" i="1"/>
  <c r="C12" i="1"/>
  <c r="B12" i="1"/>
  <c r="G11" i="1"/>
  <c r="E11" i="1"/>
  <c r="D11" i="1"/>
  <c r="C11" i="1"/>
  <c r="B11" i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G10" i="1"/>
  <c r="G54" i="1" s="1"/>
  <c r="E10" i="1"/>
  <c r="D10" i="1"/>
  <c r="C10" i="1"/>
  <c r="H9" i="1"/>
  <c r="B5" i="1"/>
</calcChain>
</file>

<file path=xl/sharedStrings.xml><?xml version="1.0" encoding="utf-8"?>
<sst xmlns="http://schemas.openxmlformats.org/spreadsheetml/2006/main" count="19" uniqueCount="19">
  <si>
    <t>Instituto  Geográfico  Nacional</t>
  </si>
  <si>
    <t>"José Joaquín Hungría Morell"</t>
  </si>
  <si>
    <t>(Valores en  RD$)</t>
  </si>
  <si>
    <t>Cuenta Bancaria:010-020600-0</t>
  </si>
  <si>
    <t>NO.</t>
  </si>
  <si>
    <t>FECHA</t>
  </si>
  <si>
    <t>NÚMERO DE LIB</t>
  </si>
  <si>
    <t>DETALLE</t>
  </si>
  <si>
    <t>DÉBITO</t>
  </si>
  <si>
    <t>CRÉDITO</t>
  </si>
  <si>
    <t>BALANCE</t>
  </si>
  <si>
    <t>BALANCE INICIAL</t>
  </si>
  <si>
    <t>MONTO NETO</t>
  </si>
  <si>
    <t xml:space="preserve">           Revisado Por:</t>
  </si>
  <si>
    <t xml:space="preserve">                                    Elaborado Por:</t>
  </si>
  <si>
    <t>María Lajara Herrera De Ruiz</t>
  </si>
  <si>
    <t xml:space="preserve">                              Brenda Y. Matos De Ogando</t>
  </si>
  <si>
    <t xml:space="preserve">Enc. Administrativa Financiera </t>
  </si>
  <si>
    <t xml:space="preserve">                                 Enc.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</si>
</sst>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sz val="72"/>
      <color theme="1"/>
      <name val="Times New Roman"/>
      <family val="1"/>
    </font>
    <font>
      <sz val="48"/>
      <color theme="1"/>
      <name val="Calibri"/>
      <family val="2"/>
      <scheme val="minor"/>
    </font>
    <font>
      <b/>
      <sz val="72"/>
      <color theme="1"/>
      <name val="Times New Roman"/>
      <family val="1"/>
    </font>
    <font>
      <sz val="48"/>
      <name val="Times New Roman"/>
      <family val="1"/>
    </font>
    <font>
      <sz val="48"/>
      <name val="Calibri"/>
      <family val="2"/>
      <scheme val="minor"/>
    </font>
    <font>
      <b/>
      <sz val="72"/>
      <name val="Times New Roman"/>
      <family val="1"/>
    </font>
    <font>
      <sz val="72"/>
      <name val="Times New Roman"/>
      <family val="1"/>
    </font>
    <font>
      <b/>
      <u val="double"/>
      <sz val="72"/>
      <color theme="0"/>
      <name val="Times New Roman"/>
      <family val="1"/>
    </font>
    <font>
      <b/>
      <sz val="72"/>
      <color theme="0"/>
      <name val="Times New Roman"/>
      <family val="1"/>
    </font>
    <font>
      <b/>
      <u val="double"/>
      <sz val="7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43" fontId="2" fillId="0" borderId="0" xfId="0" applyNumberFormat="1" applyFont="1" applyAlignment="1">
      <alignment vertical="center"/>
    </xf>
    <xf numFmtId="43" fontId="6" fillId="0" borderId="0" xfId="0" applyNumberFormat="1" applyFont="1"/>
    <xf numFmtId="4" fontId="10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3" fontId="10" fillId="4" borderId="1" xfId="1" applyFont="1" applyFill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0" fontId="9" fillId="0" borderId="0" xfId="0" applyFont="1"/>
    <xf numFmtId="0" fontId="9" fillId="2" borderId="0" xfId="0" applyFont="1" applyFill="1"/>
    <xf numFmtId="43" fontId="9" fillId="2" borderId="0" xfId="0" applyNumberFormat="1" applyFont="1" applyFill="1"/>
    <xf numFmtId="0" fontId="8" fillId="2" borderId="0" xfId="0" applyFont="1" applyFill="1"/>
    <xf numFmtId="43" fontId="3" fillId="0" borderId="0" xfId="0" applyNumberFormat="1" applyFont="1"/>
    <xf numFmtId="0" fontId="5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17373600</xdr:colOff>
      <xdr:row>0</xdr:row>
      <xdr:rowOff>495300</xdr:rowOff>
    </xdr:from>
    <xdr:to>
      <xdr:col>5</xdr:col>
      <xdr:colOff>5714999</xdr:colOff>
      <xdr:row>2</xdr:row>
      <xdr:rowOff>146051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4DAEA567-12D2-4EA9-B854-233716BD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13950" y="495300"/>
          <a:ext cx="5714999" cy="197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Noviembre%202021/Ingresos-Egresos%20Nov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2021"/>
      <sheetName val="ENE.2021 OAI"/>
      <sheetName val="FEB .2021"/>
      <sheetName val="FEB.2021 OAI"/>
      <sheetName val="Mar.2021"/>
      <sheetName val="Mar.2021 OAI"/>
      <sheetName val="Abr.2021"/>
      <sheetName val="Abr.2021 OAI"/>
      <sheetName val="Mayo 2021"/>
      <sheetName val="Mayo 2021 OAI"/>
      <sheetName val="Junio 2021"/>
      <sheetName val="Junio 2021 OAI"/>
      <sheetName val="Julio 2021"/>
      <sheetName val="Julio 2021 OAI"/>
      <sheetName val="Agosto 2021"/>
      <sheetName val="Agosto 2021 OAI"/>
      <sheetName val="Sept. 2021"/>
      <sheetName val="Sept 2021 OAI"/>
      <sheetName val="Oct. 2021"/>
      <sheetName val="Oct 2021 OAI"/>
      <sheetName val="Nov. 2021"/>
      <sheetName val="Nov. 2021 O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G9">
            <v>17529673.699999996</v>
          </cell>
        </row>
        <row r="10">
          <cell r="A10">
            <v>44531</v>
          </cell>
          <cell r="B10" t="str">
            <v>5995-1</v>
          </cell>
          <cell r="C10" t="str">
            <v>TRANSFERENCIA BANCARIA</v>
          </cell>
          <cell r="E10">
            <v>4208374.8</v>
          </cell>
        </row>
        <row r="11">
          <cell r="A11" t="str">
            <v>23/11/2021</v>
          </cell>
          <cell r="B11" t="str">
            <v>5786-1</v>
          </cell>
          <cell r="C11" t="str">
            <v>TRANSFERENCIA BANCARIA</v>
          </cell>
          <cell r="E11">
            <v>1364164.86</v>
          </cell>
        </row>
        <row r="12">
          <cell r="A12">
            <v>44297</v>
          </cell>
          <cell r="B12" t="str">
            <v>858-1</v>
          </cell>
          <cell r="C12" t="str">
            <v>IGN</v>
          </cell>
          <cell r="F12">
            <v>-156816.87</v>
          </cell>
        </row>
        <row r="13">
          <cell r="A13">
            <v>44419</v>
          </cell>
          <cell r="B13" t="str">
            <v>868-1</v>
          </cell>
          <cell r="C13" t="str">
            <v>IGN</v>
          </cell>
          <cell r="F13">
            <v>-4500</v>
          </cell>
        </row>
        <row r="14">
          <cell r="A14">
            <v>44511</v>
          </cell>
          <cell r="B14" t="str">
            <v>898-1</v>
          </cell>
          <cell r="C14" t="str">
            <v>IGN</v>
          </cell>
          <cell r="F14">
            <v>-2450000</v>
          </cell>
        </row>
        <row r="15">
          <cell r="A15">
            <v>44511</v>
          </cell>
          <cell r="B15" t="str">
            <v>898-1</v>
          </cell>
          <cell r="C15" t="str">
            <v>IGN</v>
          </cell>
          <cell r="F15">
            <v>-166756.79999999999</v>
          </cell>
        </row>
        <row r="16">
          <cell r="A16">
            <v>44511</v>
          </cell>
          <cell r="B16" t="str">
            <v>898-1</v>
          </cell>
          <cell r="C16" t="str">
            <v>IGN</v>
          </cell>
          <cell r="F16">
            <v>-173950</v>
          </cell>
        </row>
        <row r="17">
          <cell r="A17">
            <v>44511</v>
          </cell>
          <cell r="B17" t="str">
            <v>898-1</v>
          </cell>
          <cell r="C17" t="str">
            <v>IGN</v>
          </cell>
          <cell r="F17">
            <v>-20062.900000000001</v>
          </cell>
        </row>
        <row r="18">
          <cell r="A18">
            <v>44511</v>
          </cell>
          <cell r="B18" t="str">
            <v>896-1</v>
          </cell>
          <cell r="C18" t="str">
            <v>IGN</v>
          </cell>
          <cell r="F18">
            <v>-1043000</v>
          </cell>
        </row>
        <row r="19">
          <cell r="A19">
            <v>44511</v>
          </cell>
          <cell r="B19" t="str">
            <v>896-1</v>
          </cell>
          <cell r="C19" t="str">
            <v>IGN</v>
          </cell>
          <cell r="F19">
            <v>-73948.7</v>
          </cell>
        </row>
        <row r="20">
          <cell r="A20">
            <v>44511</v>
          </cell>
          <cell r="B20" t="str">
            <v>896-1</v>
          </cell>
          <cell r="C20" t="str">
            <v>IGN</v>
          </cell>
          <cell r="F20">
            <v>-74053</v>
          </cell>
        </row>
        <row r="21">
          <cell r="A21">
            <v>44511</v>
          </cell>
          <cell r="B21" t="str">
            <v>896-1</v>
          </cell>
          <cell r="C21" t="str">
            <v>IGN</v>
          </cell>
          <cell r="F21">
            <v>-7649.8</v>
          </cell>
        </row>
        <row r="22">
          <cell r="A22">
            <v>44511</v>
          </cell>
          <cell r="B22" t="str">
            <v>894-1</v>
          </cell>
          <cell r="C22" t="str">
            <v>IGN</v>
          </cell>
          <cell r="F22">
            <v>-104000</v>
          </cell>
        </row>
        <row r="23">
          <cell r="A23">
            <v>44511</v>
          </cell>
          <cell r="B23" t="str">
            <v>894-1</v>
          </cell>
          <cell r="C23" t="str">
            <v>IGN</v>
          </cell>
          <cell r="F23">
            <v>-7373.6</v>
          </cell>
        </row>
        <row r="24">
          <cell r="A24">
            <v>44511</v>
          </cell>
          <cell r="B24" t="str">
            <v>894-1</v>
          </cell>
          <cell r="C24" t="str">
            <v>IGN</v>
          </cell>
          <cell r="F24">
            <v>-7384</v>
          </cell>
        </row>
        <row r="25">
          <cell r="A25">
            <v>44511</v>
          </cell>
          <cell r="B25" t="str">
            <v>894-1</v>
          </cell>
          <cell r="C25" t="str">
            <v>IGN</v>
          </cell>
          <cell r="F25">
            <v>-1196</v>
          </cell>
        </row>
        <row r="26">
          <cell r="A26" t="str">
            <v>18/11/2021</v>
          </cell>
          <cell r="B26" t="str">
            <v>927-1</v>
          </cell>
          <cell r="C26" t="str">
            <v>IGN</v>
          </cell>
          <cell r="F26">
            <v>-46765.53</v>
          </cell>
        </row>
        <row r="27">
          <cell r="A27" t="str">
            <v>19/11/2021</v>
          </cell>
          <cell r="B27" t="str">
            <v>930-1</v>
          </cell>
          <cell r="C27" t="str">
            <v>IGN</v>
          </cell>
          <cell r="F27">
            <v>-922338.9</v>
          </cell>
        </row>
        <row r="28">
          <cell r="A28" t="str">
            <v>19/11/2021</v>
          </cell>
          <cell r="B28" t="str">
            <v>932-1</v>
          </cell>
          <cell r="C28" t="str">
            <v>IGN</v>
          </cell>
          <cell r="F28">
            <v>-2344027.77</v>
          </cell>
        </row>
        <row r="29">
          <cell r="A29" t="str">
            <v>19/11/2021</v>
          </cell>
          <cell r="B29" t="str">
            <v>934-1</v>
          </cell>
          <cell r="C29" t="str">
            <v>IGN</v>
          </cell>
          <cell r="F29">
            <v>-21666.67</v>
          </cell>
        </row>
        <row r="30">
          <cell r="A30" t="str">
            <v>19/11/2021</v>
          </cell>
          <cell r="B30" t="str">
            <v>936-1</v>
          </cell>
          <cell r="C30" t="str">
            <v>IGN</v>
          </cell>
          <cell r="F30">
            <v>-95375</v>
          </cell>
        </row>
        <row r="31">
          <cell r="A31">
            <v>44511</v>
          </cell>
          <cell r="B31" t="str">
            <v>938-1</v>
          </cell>
          <cell r="C31" t="str">
            <v>IGN</v>
          </cell>
          <cell r="F31">
            <v>-79000</v>
          </cell>
        </row>
        <row r="32">
          <cell r="A32" t="str">
            <v>24/11/2021</v>
          </cell>
          <cell r="B32" t="str">
            <v>963-1</v>
          </cell>
          <cell r="C32" t="str">
            <v>IGN</v>
          </cell>
          <cell r="F32">
            <v>-3614000</v>
          </cell>
        </row>
        <row r="33">
          <cell r="A33" t="str">
            <v>26/11/2021</v>
          </cell>
          <cell r="B33" t="str">
            <v>969-1</v>
          </cell>
          <cell r="C33" t="str">
            <v>IGN</v>
          </cell>
          <cell r="F33">
            <v>-174434.7</v>
          </cell>
        </row>
        <row r="34">
          <cell r="A34">
            <v>44501</v>
          </cell>
          <cell r="B34" t="str">
            <v>846-1</v>
          </cell>
          <cell r="C34" t="str">
            <v>SERVICIO NACIONAL DE SALUD (SENASA)</v>
          </cell>
          <cell r="F34">
            <v>-82974.399999999994</v>
          </cell>
        </row>
        <row r="35">
          <cell r="A35">
            <v>44501</v>
          </cell>
          <cell r="B35" t="str">
            <v>847-1</v>
          </cell>
          <cell r="C35" t="str">
            <v>CLARO, S.A.</v>
          </cell>
          <cell r="F35">
            <v>-6451.04</v>
          </cell>
        </row>
        <row r="36">
          <cell r="A36">
            <v>44501</v>
          </cell>
          <cell r="B36" t="str">
            <v>849-1</v>
          </cell>
          <cell r="C36" t="str">
            <v xml:space="preserve">EMPACA, SRL. </v>
          </cell>
          <cell r="F36">
            <v>-172115.69</v>
          </cell>
        </row>
        <row r="37">
          <cell r="A37">
            <v>44502</v>
          </cell>
          <cell r="B37" t="str">
            <v>851-1</v>
          </cell>
          <cell r="C37" t="str">
            <v>ARS HUMANO</v>
          </cell>
          <cell r="F37">
            <v>-17254.55</v>
          </cell>
        </row>
        <row r="38">
          <cell r="A38">
            <v>44508</v>
          </cell>
          <cell r="B38" t="str">
            <v>866-1</v>
          </cell>
          <cell r="C38" t="str">
            <v>EDESUR DOMINICANA, S.A.</v>
          </cell>
          <cell r="F38">
            <v>-35849.019999999997</v>
          </cell>
        </row>
        <row r="39">
          <cell r="A39">
            <v>44508</v>
          </cell>
          <cell r="B39" t="str">
            <v>872-1</v>
          </cell>
          <cell r="C39" t="str">
            <v>ISLA DOMINICANA DE PETROLEO CORPORATION</v>
          </cell>
          <cell r="F39">
            <v>-384000</v>
          </cell>
        </row>
        <row r="40">
          <cell r="A40">
            <v>44508</v>
          </cell>
          <cell r="B40" t="str">
            <v>874-1</v>
          </cell>
          <cell r="C40" t="str">
            <v>STE. S.R.L</v>
          </cell>
          <cell r="F40">
            <v>-18880</v>
          </cell>
        </row>
        <row r="41">
          <cell r="A41">
            <v>44511</v>
          </cell>
          <cell r="B41" t="str">
            <v>884-1</v>
          </cell>
          <cell r="C41" t="str">
            <v>SETI &amp; SIDIF DOMINICANA, S.R.L.</v>
          </cell>
          <cell r="F41">
            <v>-31352.94</v>
          </cell>
        </row>
        <row r="42">
          <cell r="A42">
            <v>44511</v>
          </cell>
          <cell r="B42" t="str">
            <v>887-1</v>
          </cell>
          <cell r="C42" t="str">
            <v xml:space="preserve">UVRO SOLUCIONES </v>
          </cell>
          <cell r="F42">
            <v>-18080.5</v>
          </cell>
        </row>
        <row r="43">
          <cell r="A43">
            <v>44511</v>
          </cell>
          <cell r="B43" t="str">
            <v>889-1</v>
          </cell>
          <cell r="C43" t="str">
            <v>DIRECCION GENERAL DE IMPUESTOS INTERNOS</v>
          </cell>
          <cell r="F43">
            <v>-12000</v>
          </cell>
        </row>
        <row r="44">
          <cell r="A44">
            <v>44511</v>
          </cell>
          <cell r="B44" t="str">
            <v>892-1</v>
          </cell>
          <cell r="C44" t="str">
            <v>FLACSO, S.R.L.</v>
          </cell>
          <cell r="F44">
            <v>-6600</v>
          </cell>
        </row>
        <row r="45">
          <cell r="A45">
            <v>44512</v>
          </cell>
          <cell r="B45" t="str">
            <v>903-1</v>
          </cell>
          <cell r="C45" t="str">
            <v xml:space="preserve">AGUA PLANETA AZUL </v>
          </cell>
          <cell r="F45">
            <v>-3150</v>
          </cell>
        </row>
        <row r="46">
          <cell r="A46">
            <v>44517</v>
          </cell>
          <cell r="B46" t="str">
            <v>904-1</v>
          </cell>
          <cell r="C46" t="str">
            <v>ALTICE DOMINICANA S.A.</v>
          </cell>
          <cell r="F46">
            <v>-16971.919999999998</v>
          </cell>
        </row>
        <row r="47">
          <cell r="A47">
            <v>44518</v>
          </cell>
          <cell r="B47" t="str">
            <v>917-1</v>
          </cell>
          <cell r="C47" t="str">
            <v>COMPU- OFFICCE DOMINICANA S.R.L.</v>
          </cell>
          <cell r="F47">
            <v>-42830.12</v>
          </cell>
        </row>
        <row r="48">
          <cell r="A48">
            <v>44522</v>
          </cell>
          <cell r="B48" t="str">
            <v>946-1</v>
          </cell>
          <cell r="C48" t="str">
            <v>CLARO, S.A.</v>
          </cell>
          <cell r="F48">
            <v>-8867.73</v>
          </cell>
        </row>
        <row r="49">
          <cell r="A49">
            <v>44525</v>
          </cell>
          <cell r="B49" t="str">
            <v>957-1</v>
          </cell>
          <cell r="C49" t="str">
            <v>STE. S.R.L</v>
          </cell>
          <cell r="F49">
            <v>-32804</v>
          </cell>
        </row>
        <row r="50">
          <cell r="A50">
            <v>44525</v>
          </cell>
          <cell r="B50" t="str">
            <v>964-1</v>
          </cell>
          <cell r="C50" t="str">
            <v>CENTRO AUTOMOTRIZ REMESA, S.R.L.</v>
          </cell>
          <cell r="F50">
            <v>-10120.299999999999</v>
          </cell>
        </row>
        <row r="51">
          <cell r="A51">
            <v>44525</v>
          </cell>
          <cell r="B51" t="str">
            <v>965-1</v>
          </cell>
          <cell r="C51" t="str">
            <v>CENTRO AUTOMOTRIZ REMESA S.R.L.</v>
          </cell>
          <cell r="F51">
            <v>-47552.2</v>
          </cell>
        </row>
        <row r="52">
          <cell r="A52">
            <v>44525</v>
          </cell>
          <cell r="B52" t="str">
            <v>961-1</v>
          </cell>
          <cell r="C52" t="str">
            <v>ALL OFFICE SOLUTIONS TS, S.R.L.</v>
          </cell>
          <cell r="F52">
            <v>-11505</v>
          </cell>
        </row>
        <row r="53">
          <cell r="A53">
            <v>44529</v>
          </cell>
          <cell r="B53" t="str">
            <v>971-1</v>
          </cell>
          <cell r="C53" t="str">
            <v xml:space="preserve">AGUA PLANETA AZUL </v>
          </cell>
          <cell r="F53">
            <v>-1200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B29F-EFE4-429D-9C73-5F72F4D3C78A}">
  <sheetPr>
    <pageSetUpPr fitToPage="1"/>
  </sheetPr>
  <dimension ref="A1:K82"/>
  <sheetViews>
    <sheetView tabSelected="1" zoomScale="20" zoomScaleNormal="20" workbookViewId="0">
      <selection activeCell="B3" sqref="B3:H3"/>
    </sheetView>
  </sheetViews>
  <sheetFormatPr baseColWidth="10" defaultColWidth="70" defaultRowHeight="61.5" x14ac:dyDescent="0.9"/>
  <cols>
    <col min="1" max="1" width="70" style="14"/>
    <col min="2" max="2" width="31.28515625" style="14" customWidth="1"/>
    <col min="3" max="3" width="68.42578125" style="14" bestFit="1" customWidth="1"/>
    <col min="4" max="4" width="105.7109375" style="14" customWidth="1"/>
    <col min="5" max="5" width="255.7109375" style="5" customWidth="1"/>
    <col min="6" max="6" width="202" style="14" customWidth="1"/>
    <col min="7" max="7" width="186.7109375" style="14" customWidth="1"/>
    <col min="8" max="8" width="145.5703125" style="5" customWidth="1"/>
    <col min="9" max="9" width="88.28515625" style="14" customWidth="1"/>
    <col min="10" max="16384" width="70" style="14"/>
  </cols>
  <sheetData>
    <row r="1" spans="1:11" s="5" customFormat="1" ht="91.5" x14ac:dyDescent="1.25">
      <c r="A1" s="1"/>
      <c r="B1" s="2"/>
      <c r="C1" s="3"/>
      <c r="D1" s="4"/>
      <c r="E1" s="3"/>
      <c r="F1" s="4"/>
      <c r="G1" s="4"/>
      <c r="H1" s="3"/>
    </row>
    <row r="2" spans="1:11" s="5" customFormat="1" ht="91.5" x14ac:dyDescent="1.25">
      <c r="A2" s="1"/>
      <c r="B2" s="2"/>
      <c r="C2" s="3"/>
      <c r="D2" s="4"/>
      <c r="E2" s="3"/>
      <c r="F2" s="4"/>
      <c r="G2" s="4"/>
      <c r="H2" s="3"/>
    </row>
    <row r="3" spans="1:11" s="8" customFormat="1" ht="90" x14ac:dyDescent="1.1499999999999999">
      <c r="A3" s="6"/>
      <c r="B3" s="7" t="s">
        <v>0</v>
      </c>
      <c r="C3" s="7"/>
      <c r="D3" s="7"/>
      <c r="E3" s="7"/>
      <c r="F3" s="7"/>
      <c r="G3" s="7"/>
      <c r="H3" s="7"/>
    </row>
    <row r="4" spans="1:11" s="8" customFormat="1" ht="90" x14ac:dyDescent="1.1499999999999999">
      <c r="A4" s="6"/>
      <c r="B4" s="7" t="s">
        <v>1</v>
      </c>
      <c r="C4" s="7"/>
      <c r="D4" s="7"/>
      <c r="E4" s="7"/>
      <c r="F4" s="7"/>
      <c r="G4" s="7"/>
      <c r="H4" s="7"/>
    </row>
    <row r="5" spans="1:11" s="8" customFormat="1" ht="90" x14ac:dyDescent="1.1499999999999999">
      <c r="A5" s="6"/>
      <c r="B5" s="7" t="str">
        <f>{"Ingresos - Egresos noviembre 2021",0,0,0,0,0,0}</f>
        <v>Ingresos - Egresos noviembre 2021</v>
      </c>
      <c r="C5" s="7"/>
      <c r="D5" s="7"/>
      <c r="E5" s="7"/>
      <c r="F5" s="7"/>
      <c r="G5" s="7"/>
      <c r="H5" s="7"/>
    </row>
    <row r="6" spans="1:11" s="11" customFormat="1" ht="90" x14ac:dyDescent="1.1499999999999999">
      <c r="A6" s="9"/>
      <c r="B6" s="10" t="s">
        <v>2</v>
      </c>
      <c r="C6" s="10"/>
      <c r="D6" s="10"/>
      <c r="E6" s="10"/>
      <c r="F6" s="10"/>
      <c r="G6" s="10"/>
      <c r="H6" s="10"/>
    </row>
    <row r="7" spans="1:11" s="11" customFormat="1" ht="90.75" thickBot="1" x14ac:dyDescent="1.2">
      <c r="A7" s="9"/>
      <c r="B7" s="10" t="s">
        <v>3</v>
      </c>
      <c r="C7" s="10"/>
      <c r="D7" s="10"/>
      <c r="E7" s="10"/>
      <c r="F7" s="10"/>
      <c r="G7" s="10"/>
      <c r="H7" s="10"/>
    </row>
    <row r="8" spans="1:11" ht="181.5" thickTop="1" thickBot="1" x14ac:dyDescent="0.95">
      <c r="A8" s="12"/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</row>
    <row r="9" spans="1:11" ht="91.5" thickTop="1" thickBot="1" x14ac:dyDescent="0.95">
      <c r="A9" s="12"/>
      <c r="B9" s="15"/>
      <c r="C9" s="16"/>
      <c r="D9" s="16"/>
      <c r="E9" s="17" t="s">
        <v>11</v>
      </c>
      <c r="F9" s="16"/>
      <c r="G9" s="18"/>
      <c r="H9" s="19">
        <f>+'[1]Nov. 2021'!G9</f>
        <v>17529673.699999996</v>
      </c>
    </row>
    <row r="10" spans="1:11" s="20" customFormat="1" ht="93" thickTop="1" thickBot="1" x14ac:dyDescent="1.3">
      <c r="B10" s="21">
        <v>1</v>
      </c>
      <c r="C10" s="22">
        <f>+'[1]Nov. 2021'!A10</f>
        <v>44531</v>
      </c>
      <c r="D10" s="23" t="str">
        <f>+'[1]Nov. 2021'!B10</f>
        <v>5995-1</v>
      </c>
      <c r="E10" s="24" t="str">
        <f>+'[1]Nov. 2021'!C10</f>
        <v>TRANSFERENCIA BANCARIA</v>
      </c>
      <c r="F10" s="25">
        <v>0</v>
      </c>
      <c r="G10" s="25">
        <f>+'[1]Nov. 2021'!E10</f>
        <v>4208374.8</v>
      </c>
      <c r="H10" s="25">
        <f>+H9+G10</f>
        <v>21738048.499999996</v>
      </c>
    </row>
    <row r="11" spans="1:11" s="20" customFormat="1" ht="93" thickTop="1" thickBot="1" x14ac:dyDescent="1.3">
      <c r="B11" s="21">
        <f>B10+1</f>
        <v>2</v>
      </c>
      <c r="C11" s="22" t="str">
        <f>+'[1]Nov. 2021'!A11</f>
        <v>23/11/2021</v>
      </c>
      <c r="D11" s="23" t="str">
        <f>+'[1]Nov. 2021'!B11</f>
        <v>5786-1</v>
      </c>
      <c r="E11" s="24" t="str">
        <f>+'[1]Nov. 2021'!C11</f>
        <v>TRANSFERENCIA BANCARIA</v>
      </c>
      <c r="F11" s="25">
        <v>0</v>
      </c>
      <c r="G11" s="25">
        <f>+'[1]Nov. 2021'!E11</f>
        <v>1364164.86</v>
      </c>
      <c r="H11" s="25">
        <f>+G11+H10</f>
        <v>23102213.359999996</v>
      </c>
    </row>
    <row r="12" spans="1:11" s="26" customFormat="1" ht="93" thickTop="1" thickBot="1" x14ac:dyDescent="1.3">
      <c r="B12" s="21">
        <f t="shared" ref="B12:B53" si="0">B11+1</f>
        <v>3</v>
      </c>
      <c r="C12" s="22">
        <f>+'[1]Nov. 2021'!A12</f>
        <v>44297</v>
      </c>
      <c r="D12" s="23" t="str">
        <f>+'[1]Nov. 2021'!B12</f>
        <v>858-1</v>
      </c>
      <c r="E12" s="24" t="str">
        <f>+'[1]Nov. 2021'!C12</f>
        <v>IGN</v>
      </c>
      <c r="F12" s="25">
        <f>+'[1]Nov. 2021'!F12</f>
        <v>-156816.87</v>
      </c>
      <c r="G12" s="25">
        <f>+'[1]Nov. 2021'!E12</f>
        <v>0</v>
      </c>
      <c r="H12" s="25">
        <f>+H11+F12</f>
        <v>22945396.489999995</v>
      </c>
      <c r="J12" s="20"/>
      <c r="K12" s="20"/>
    </row>
    <row r="13" spans="1:11" s="27" customFormat="1" ht="93" thickTop="1" thickBot="1" x14ac:dyDescent="1.3">
      <c r="B13" s="21">
        <f t="shared" si="0"/>
        <v>4</v>
      </c>
      <c r="C13" s="22">
        <f>+'[1]Nov. 2021'!A13</f>
        <v>44419</v>
      </c>
      <c r="D13" s="23" t="str">
        <f>+'[1]Nov. 2021'!B13</f>
        <v>868-1</v>
      </c>
      <c r="E13" s="24" t="str">
        <f>+'[1]Nov. 2021'!C13</f>
        <v>IGN</v>
      </c>
      <c r="F13" s="25">
        <f>+'[1]Nov. 2021'!F13</f>
        <v>-4500</v>
      </c>
      <c r="G13" s="25">
        <f>+'[1]Nov. 2021'!E13</f>
        <v>0</v>
      </c>
      <c r="H13" s="25">
        <f t="shared" ref="H13:H53" si="1">+H12+F13</f>
        <v>22940896.489999995</v>
      </c>
      <c r="J13" s="20"/>
      <c r="K13" s="20"/>
    </row>
    <row r="14" spans="1:11" s="20" customFormat="1" ht="93" thickTop="1" thickBot="1" x14ac:dyDescent="1.3">
      <c r="B14" s="21">
        <f t="shared" si="0"/>
        <v>5</v>
      </c>
      <c r="C14" s="22">
        <f>+'[1]Nov. 2021'!A14</f>
        <v>44511</v>
      </c>
      <c r="D14" s="23" t="str">
        <f>+'[1]Nov. 2021'!B14</f>
        <v>898-1</v>
      </c>
      <c r="E14" s="24" t="str">
        <f>+'[1]Nov. 2021'!C14</f>
        <v>IGN</v>
      </c>
      <c r="F14" s="25">
        <f>+'[1]Nov. 2021'!F14</f>
        <v>-2450000</v>
      </c>
      <c r="G14" s="25">
        <f>+'[1]Nov. 2021'!E14</f>
        <v>0</v>
      </c>
      <c r="H14" s="25">
        <f t="shared" si="1"/>
        <v>20490896.489999995</v>
      </c>
      <c r="I14" s="28"/>
    </row>
    <row r="15" spans="1:11" s="12" customFormat="1" ht="93" thickTop="1" thickBot="1" x14ac:dyDescent="1.3">
      <c r="B15" s="21">
        <f t="shared" si="0"/>
        <v>6</v>
      </c>
      <c r="C15" s="22">
        <f>+'[1]Nov. 2021'!A15</f>
        <v>44511</v>
      </c>
      <c r="D15" s="23" t="str">
        <f>+'[1]Nov. 2021'!B15</f>
        <v>898-1</v>
      </c>
      <c r="E15" s="24" t="str">
        <f>+'[1]Nov. 2021'!C15</f>
        <v>IGN</v>
      </c>
      <c r="F15" s="25">
        <f>+'[1]Nov. 2021'!F15</f>
        <v>-166756.79999999999</v>
      </c>
      <c r="G15" s="25">
        <f>+'[1]Nov. 2021'!E15</f>
        <v>0</v>
      </c>
      <c r="H15" s="25">
        <f t="shared" si="1"/>
        <v>20324139.689999994</v>
      </c>
      <c r="I15" s="29"/>
      <c r="J15" s="20"/>
      <c r="K15" s="20"/>
    </row>
    <row r="16" spans="1:11" s="12" customFormat="1" ht="93" thickTop="1" thickBot="1" x14ac:dyDescent="1.3">
      <c r="B16" s="21">
        <f t="shared" si="0"/>
        <v>7</v>
      </c>
      <c r="C16" s="22">
        <f>+'[1]Nov. 2021'!A16</f>
        <v>44511</v>
      </c>
      <c r="D16" s="23" t="str">
        <f>+'[1]Nov. 2021'!B16</f>
        <v>898-1</v>
      </c>
      <c r="E16" s="24" t="str">
        <f>+'[1]Nov. 2021'!C16</f>
        <v>IGN</v>
      </c>
      <c r="F16" s="25">
        <f>+'[1]Nov. 2021'!F16</f>
        <v>-173950</v>
      </c>
      <c r="G16" s="25">
        <f>+'[1]Nov. 2021'!E16</f>
        <v>0</v>
      </c>
      <c r="H16" s="25">
        <f t="shared" si="1"/>
        <v>20150189.689999994</v>
      </c>
    </row>
    <row r="17" spans="2:8" s="12" customFormat="1" ht="93" thickTop="1" thickBot="1" x14ac:dyDescent="1.3">
      <c r="B17" s="21">
        <f t="shared" si="0"/>
        <v>8</v>
      </c>
      <c r="C17" s="22">
        <f>+'[1]Nov. 2021'!A17</f>
        <v>44511</v>
      </c>
      <c r="D17" s="23" t="str">
        <f>+'[1]Nov. 2021'!B17</f>
        <v>898-1</v>
      </c>
      <c r="E17" s="24" t="str">
        <f>+'[1]Nov. 2021'!C17</f>
        <v>IGN</v>
      </c>
      <c r="F17" s="25">
        <f>+'[1]Nov. 2021'!F17</f>
        <v>-20062.900000000001</v>
      </c>
      <c r="G17" s="25">
        <f>+'[1]Nov. 2021'!E17</f>
        <v>0</v>
      </c>
      <c r="H17" s="25">
        <f t="shared" si="1"/>
        <v>20130126.789999995</v>
      </c>
    </row>
    <row r="18" spans="2:8" s="12" customFormat="1" ht="93" thickTop="1" thickBot="1" x14ac:dyDescent="1.3">
      <c r="B18" s="21">
        <f t="shared" si="0"/>
        <v>9</v>
      </c>
      <c r="C18" s="22">
        <f>+'[1]Nov. 2021'!A18</f>
        <v>44511</v>
      </c>
      <c r="D18" s="23" t="str">
        <f>+'[1]Nov. 2021'!B18</f>
        <v>896-1</v>
      </c>
      <c r="E18" s="24" t="str">
        <f>+'[1]Nov. 2021'!C18</f>
        <v>IGN</v>
      </c>
      <c r="F18" s="25">
        <f>+'[1]Nov. 2021'!F18</f>
        <v>-1043000</v>
      </c>
      <c r="G18" s="25">
        <f>+'[1]Nov. 2021'!E18</f>
        <v>0</v>
      </c>
      <c r="H18" s="25">
        <f t="shared" si="1"/>
        <v>19087126.789999995</v>
      </c>
    </row>
    <row r="19" spans="2:8" s="12" customFormat="1" ht="93" thickTop="1" thickBot="1" x14ac:dyDescent="1.3">
      <c r="B19" s="21">
        <f t="shared" si="0"/>
        <v>10</v>
      </c>
      <c r="C19" s="22">
        <f>+'[1]Nov. 2021'!A19</f>
        <v>44511</v>
      </c>
      <c r="D19" s="23" t="str">
        <f>+'[1]Nov. 2021'!B19</f>
        <v>896-1</v>
      </c>
      <c r="E19" s="24" t="str">
        <f>+'[1]Nov. 2021'!C19</f>
        <v>IGN</v>
      </c>
      <c r="F19" s="25">
        <f>+'[1]Nov. 2021'!F19</f>
        <v>-73948.7</v>
      </c>
      <c r="G19" s="25">
        <f>+'[1]Nov. 2021'!E19</f>
        <v>0</v>
      </c>
      <c r="H19" s="25">
        <f t="shared" si="1"/>
        <v>19013178.089999996</v>
      </c>
    </row>
    <row r="20" spans="2:8" s="12" customFormat="1" ht="93" thickTop="1" thickBot="1" x14ac:dyDescent="1.3">
      <c r="B20" s="21">
        <f t="shared" si="0"/>
        <v>11</v>
      </c>
      <c r="C20" s="22">
        <f>+'[1]Nov. 2021'!A20</f>
        <v>44511</v>
      </c>
      <c r="D20" s="23" t="str">
        <f>+'[1]Nov. 2021'!B20</f>
        <v>896-1</v>
      </c>
      <c r="E20" s="24" t="str">
        <f>+'[1]Nov. 2021'!C20</f>
        <v>IGN</v>
      </c>
      <c r="F20" s="25">
        <f>+'[1]Nov. 2021'!F20</f>
        <v>-74053</v>
      </c>
      <c r="G20" s="25">
        <f>+'[1]Nov. 2021'!E20</f>
        <v>0</v>
      </c>
      <c r="H20" s="25">
        <f t="shared" si="1"/>
        <v>18939125.089999996</v>
      </c>
    </row>
    <row r="21" spans="2:8" s="12" customFormat="1" ht="93" thickTop="1" thickBot="1" x14ac:dyDescent="1.3">
      <c r="B21" s="21">
        <f t="shared" si="0"/>
        <v>12</v>
      </c>
      <c r="C21" s="22">
        <f>+'[1]Nov. 2021'!A21</f>
        <v>44511</v>
      </c>
      <c r="D21" s="23" t="str">
        <f>+'[1]Nov. 2021'!B21</f>
        <v>896-1</v>
      </c>
      <c r="E21" s="24" t="str">
        <f>+'[1]Nov. 2021'!C21</f>
        <v>IGN</v>
      </c>
      <c r="F21" s="25">
        <f>+'[1]Nov. 2021'!F21</f>
        <v>-7649.8</v>
      </c>
      <c r="G21" s="25">
        <f>+'[1]Nov. 2021'!E21</f>
        <v>0</v>
      </c>
      <c r="H21" s="25">
        <f t="shared" si="1"/>
        <v>18931475.289999995</v>
      </c>
    </row>
    <row r="22" spans="2:8" s="12" customFormat="1" ht="93" thickTop="1" thickBot="1" x14ac:dyDescent="1.3">
      <c r="B22" s="21">
        <f t="shared" si="0"/>
        <v>13</v>
      </c>
      <c r="C22" s="22">
        <f>+'[1]Nov. 2021'!A22</f>
        <v>44511</v>
      </c>
      <c r="D22" s="23" t="str">
        <f>+'[1]Nov. 2021'!B22</f>
        <v>894-1</v>
      </c>
      <c r="E22" s="24" t="str">
        <f>+'[1]Nov. 2021'!C22</f>
        <v>IGN</v>
      </c>
      <c r="F22" s="25">
        <f>+'[1]Nov. 2021'!F22</f>
        <v>-104000</v>
      </c>
      <c r="G22" s="25">
        <f>+'[1]Nov. 2021'!E22</f>
        <v>0</v>
      </c>
      <c r="H22" s="25">
        <f t="shared" si="1"/>
        <v>18827475.289999995</v>
      </c>
    </row>
    <row r="23" spans="2:8" s="12" customFormat="1" ht="93" thickTop="1" thickBot="1" x14ac:dyDescent="1.3">
      <c r="B23" s="21">
        <f t="shared" si="0"/>
        <v>14</v>
      </c>
      <c r="C23" s="22">
        <f>+'[1]Nov. 2021'!A23</f>
        <v>44511</v>
      </c>
      <c r="D23" s="23" t="str">
        <f>+'[1]Nov. 2021'!B23</f>
        <v>894-1</v>
      </c>
      <c r="E23" s="24" t="str">
        <f>+'[1]Nov. 2021'!C23</f>
        <v>IGN</v>
      </c>
      <c r="F23" s="25">
        <f>+'[1]Nov. 2021'!F23</f>
        <v>-7373.6</v>
      </c>
      <c r="G23" s="25">
        <f>+'[1]Nov. 2021'!E23</f>
        <v>0</v>
      </c>
      <c r="H23" s="25">
        <f t="shared" si="1"/>
        <v>18820101.689999994</v>
      </c>
    </row>
    <row r="24" spans="2:8" s="12" customFormat="1" ht="93" thickTop="1" thickBot="1" x14ac:dyDescent="1.3">
      <c r="B24" s="21">
        <f t="shared" si="0"/>
        <v>15</v>
      </c>
      <c r="C24" s="22">
        <f>+'[1]Nov. 2021'!A24</f>
        <v>44511</v>
      </c>
      <c r="D24" s="23" t="str">
        <f>+'[1]Nov. 2021'!B24</f>
        <v>894-1</v>
      </c>
      <c r="E24" s="24" t="str">
        <f>+'[1]Nov. 2021'!C24</f>
        <v>IGN</v>
      </c>
      <c r="F24" s="25">
        <f>+'[1]Nov. 2021'!F24</f>
        <v>-7384</v>
      </c>
      <c r="G24" s="25">
        <f>+'[1]Nov. 2021'!E24</f>
        <v>0</v>
      </c>
      <c r="H24" s="25">
        <f t="shared" si="1"/>
        <v>18812717.689999994</v>
      </c>
    </row>
    <row r="25" spans="2:8" s="12" customFormat="1" ht="93" thickTop="1" thickBot="1" x14ac:dyDescent="1.3">
      <c r="B25" s="21">
        <f t="shared" si="0"/>
        <v>16</v>
      </c>
      <c r="C25" s="22">
        <f>+'[1]Nov. 2021'!A25</f>
        <v>44511</v>
      </c>
      <c r="D25" s="23" t="str">
        <f>+'[1]Nov. 2021'!B25</f>
        <v>894-1</v>
      </c>
      <c r="E25" s="24" t="str">
        <f>+'[1]Nov. 2021'!C25</f>
        <v>IGN</v>
      </c>
      <c r="F25" s="25">
        <f>+'[1]Nov. 2021'!F25</f>
        <v>-1196</v>
      </c>
      <c r="G25" s="25">
        <f>+'[1]Nov. 2021'!E25</f>
        <v>0</v>
      </c>
      <c r="H25" s="25">
        <f t="shared" si="1"/>
        <v>18811521.689999994</v>
      </c>
    </row>
    <row r="26" spans="2:8" s="12" customFormat="1" ht="93" thickTop="1" thickBot="1" x14ac:dyDescent="1.3">
      <c r="B26" s="21">
        <f t="shared" si="0"/>
        <v>17</v>
      </c>
      <c r="C26" s="22" t="str">
        <f>+'[1]Nov. 2021'!A26</f>
        <v>18/11/2021</v>
      </c>
      <c r="D26" s="23" t="str">
        <f>+'[1]Nov. 2021'!B26</f>
        <v>927-1</v>
      </c>
      <c r="E26" s="24" t="str">
        <f>+'[1]Nov. 2021'!C26</f>
        <v>IGN</v>
      </c>
      <c r="F26" s="25">
        <f>+'[1]Nov. 2021'!F26</f>
        <v>-46765.53</v>
      </c>
      <c r="G26" s="25">
        <f>+'[1]Nov. 2021'!E26</f>
        <v>0</v>
      </c>
      <c r="H26" s="25">
        <f t="shared" si="1"/>
        <v>18764756.159999993</v>
      </c>
    </row>
    <row r="27" spans="2:8" s="12" customFormat="1" ht="93" thickTop="1" thickBot="1" x14ac:dyDescent="1.3">
      <c r="B27" s="21">
        <f t="shared" si="0"/>
        <v>18</v>
      </c>
      <c r="C27" s="22" t="str">
        <f>+'[1]Nov. 2021'!A27</f>
        <v>19/11/2021</v>
      </c>
      <c r="D27" s="23" t="str">
        <f>+'[1]Nov. 2021'!B27</f>
        <v>930-1</v>
      </c>
      <c r="E27" s="24" t="str">
        <f>+'[1]Nov. 2021'!C27</f>
        <v>IGN</v>
      </c>
      <c r="F27" s="25">
        <f>+'[1]Nov. 2021'!F27</f>
        <v>-922338.9</v>
      </c>
      <c r="G27" s="25">
        <f>+'[1]Nov. 2021'!E27</f>
        <v>0</v>
      </c>
      <c r="H27" s="25">
        <f t="shared" si="1"/>
        <v>17842417.259999994</v>
      </c>
    </row>
    <row r="28" spans="2:8" s="12" customFormat="1" ht="93" thickTop="1" thickBot="1" x14ac:dyDescent="1.3">
      <c r="B28" s="21">
        <f t="shared" si="0"/>
        <v>19</v>
      </c>
      <c r="C28" s="22" t="str">
        <f>+'[1]Nov. 2021'!A28</f>
        <v>19/11/2021</v>
      </c>
      <c r="D28" s="23" t="str">
        <f>+'[1]Nov. 2021'!B28</f>
        <v>932-1</v>
      </c>
      <c r="E28" s="24" t="str">
        <f>+'[1]Nov. 2021'!C28</f>
        <v>IGN</v>
      </c>
      <c r="F28" s="25">
        <f>+'[1]Nov. 2021'!F28</f>
        <v>-2344027.77</v>
      </c>
      <c r="G28" s="25">
        <f>+'[1]Nov. 2021'!E28</f>
        <v>0</v>
      </c>
      <c r="H28" s="25">
        <f t="shared" si="1"/>
        <v>15498389.489999995</v>
      </c>
    </row>
    <row r="29" spans="2:8" s="12" customFormat="1" ht="93" thickTop="1" thickBot="1" x14ac:dyDescent="1.3">
      <c r="B29" s="21">
        <f t="shared" si="0"/>
        <v>20</v>
      </c>
      <c r="C29" s="22" t="str">
        <f>+'[1]Nov. 2021'!A29</f>
        <v>19/11/2021</v>
      </c>
      <c r="D29" s="23" t="str">
        <f>+'[1]Nov. 2021'!B29</f>
        <v>934-1</v>
      </c>
      <c r="E29" s="24" t="str">
        <f>+'[1]Nov. 2021'!C29</f>
        <v>IGN</v>
      </c>
      <c r="F29" s="25">
        <f>+'[1]Nov. 2021'!F29</f>
        <v>-21666.67</v>
      </c>
      <c r="G29" s="25">
        <f>+'[1]Nov. 2021'!E29</f>
        <v>0</v>
      </c>
      <c r="H29" s="25">
        <f t="shared" si="1"/>
        <v>15476722.819999995</v>
      </c>
    </row>
    <row r="30" spans="2:8" s="12" customFormat="1" ht="93" thickTop="1" thickBot="1" x14ac:dyDescent="1.3">
      <c r="B30" s="21">
        <f t="shared" si="0"/>
        <v>21</v>
      </c>
      <c r="C30" s="22" t="str">
        <f>+'[1]Nov. 2021'!A30</f>
        <v>19/11/2021</v>
      </c>
      <c r="D30" s="23" t="str">
        <f>+'[1]Nov. 2021'!B30</f>
        <v>936-1</v>
      </c>
      <c r="E30" s="24" t="str">
        <f>+'[1]Nov. 2021'!C30</f>
        <v>IGN</v>
      </c>
      <c r="F30" s="25">
        <f>+'[1]Nov. 2021'!F30</f>
        <v>-95375</v>
      </c>
      <c r="G30" s="25">
        <f>+'[1]Nov. 2021'!E30</f>
        <v>0</v>
      </c>
      <c r="H30" s="25">
        <f t="shared" si="1"/>
        <v>15381347.819999995</v>
      </c>
    </row>
    <row r="31" spans="2:8" s="12" customFormat="1" ht="93" thickTop="1" thickBot="1" x14ac:dyDescent="1.3">
      <c r="B31" s="21">
        <f t="shared" si="0"/>
        <v>22</v>
      </c>
      <c r="C31" s="22">
        <f>+'[1]Nov. 2021'!A31</f>
        <v>44511</v>
      </c>
      <c r="D31" s="23" t="str">
        <f>+'[1]Nov. 2021'!B31</f>
        <v>938-1</v>
      </c>
      <c r="E31" s="24" t="str">
        <f>+'[1]Nov. 2021'!C31</f>
        <v>IGN</v>
      </c>
      <c r="F31" s="25">
        <f>+'[1]Nov. 2021'!F31</f>
        <v>-79000</v>
      </c>
      <c r="G31" s="25">
        <f>+'[1]Nov. 2021'!E31</f>
        <v>0</v>
      </c>
      <c r="H31" s="25">
        <f t="shared" si="1"/>
        <v>15302347.819999995</v>
      </c>
    </row>
    <row r="32" spans="2:8" s="12" customFormat="1" ht="93" thickTop="1" thickBot="1" x14ac:dyDescent="1.3">
      <c r="B32" s="21">
        <f t="shared" si="0"/>
        <v>23</v>
      </c>
      <c r="C32" s="22" t="str">
        <f>+'[1]Nov. 2021'!A32</f>
        <v>24/11/2021</v>
      </c>
      <c r="D32" s="23" t="str">
        <f>+'[1]Nov. 2021'!B32</f>
        <v>963-1</v>
      </c>
      <c r="E32" s="24" t="str">
        <f>+'[1]Nov. 2021'!C32</f>
        <v>IGN</v>
      </c>
      <c r="F32" s="25">
        <f>+'[1]Nov. 2021'!F32</f>
        <v>-3614000</v>
      </c>
      <c r="G32" s="25">
        <f>+'[1]Nov. 2021'!E32</f>
        <v>0</v>
      </c>
      <c r="H32" s="25">
        <f t="shared" si="1"/>
        <v>11688347.819999995</v>
      </c>
    </row>
    <row r="33" spans="2:8" s="12" customFormat="1" ht="93" thickTop="1" thickBot="1" x14ac:dyDescent="1.3">
      <c r="B33" s="21">
        <f t="shared" si="0"/>
        <v>24</v>
      </c>
      <c r="C33" s="22" t="str">
        <f>+'[1]Nov. 2021'!A33</f>
        <v>26/11/2021</v>
      </c>
      <c r="D33" s="23" t="str">
        <f>+'[1]Nov. 2021'!B33</f>
        <v>969-1</v>
      </c>
      <c r="E33" s="24" t="str">
        <f>+'[1]Nov. 2021'!C33</f>
        <v>IGN</v>
      </c>
      <c r="F33" s="25">
        <f>+'[1]Nov. 2021'!F33</f>
        <v>-174434.7</v>
      </c>
      <c r="G33" s="25">
        <f>+'[1]Nov. 2021'!E33</f>
        <v>0</v>
      </c>
      <c r="H33" s="25">
        <f t="shared" si="1"/>
        <v>11513913.119999995</v>
      </c>
    </row>
    <row r="34" spans="2:8" s="12" customFormat="1" ht="184.5" thickTop="1" thickBot="1" x14ac:dyDescent="1.3">
      <c r="B34" s="21">
        <f t="shared" si="0"/>
        <v>25</v>
      </c>
      <c r="C34" s="22">
        <f>+'[1]Nov. 2021'!A34</f>
        <v>44501</v>
      </c>
      <c r="D34" s="23" t="str">
        <f>+'[1]Nov. 2021'!B34</f>
        <v>846-1</v>
      </c>
      <c r="E34" s="24" t="str">
        <f>+'[1]Nov. 2021'!C34</f>
        <v>SERVICIO NACIONAL DE SALUD (SENASA)</v>
      </c>
      <c r="F34" s="25">
        <f>+'[1]Nov. 2021'!F34</f>
        <v>-82974.399999999994</v>
      </c>
      <c r="G34" s="25">
        <f>+'[1]Nov. 2021'!E34</f>
        <v>0</v>
      </c>
      <c r="H34" s="25">
        <f t="shared" si="1"/>
        <v>11430938.719999995</v>
      </c>
    </row>
    <row r="35" spans="2:8" s="12" customFormat="1" ht="93" thickTop="1" thickBot="1" x14ac:dyDescent="1.3">
      <c r="B35" s="21">
        <f t="shared" si="0"/>
        <v>26</v>
      </c>
      <c r="C35" s="22">
        <f>+'[1]Nov. 2021'!A35</f>
        <v>44501</v>
      </c>
      <c r="D35" s="23" t="str">
        <f>+'[1]Nov. 2021'!B35</f>
        <v>847-1</v>
      </c>
      <c r="E35" s="24" t="str">
        <f>+'[1]Nov. 2021'!C35</f>
        <v>CLARO, S.A.</v>
      </c>
      <c r="F35" s="25">
        <f>+'[1]Nov. 2021'!F35</f>
        <v>-6451.04</v>
      </c>
      <c r="G35" s="25">
        <f>+'[1]Nov. 2021'!E35</f>
        <v>0</v>
      </c>
      <c r="H35" s="25">
        <f t="shared" si="1"/>
        <v>11424487.679999996</v>
      </c>
    </row>
    <row r="36" spans="2:8" s="12" customFormat="1" ht="93" thickTop="1" thickBot="1" x14ac:dyDescent="1.3">
      <c r="B36" s="21">
        <f t="shared" si="0"/>
        <v>27</v>
      </c>
      <c r="C36" s="22">
        <f>+'[1]Nov. 2021'!A36</f>
        <v>44501</v>
      </c>
      <c r="D36" s="23" t="str">
        <f>+'[1]Nov. 2021'!B36</f>
        <v>849-1</v>
      </c>
      <c r="E36" s="24" t="str">
        <f>+'[1]Nov. 2021'!C36</f>
        <v xml:space="preserve">EMPACA, SRL. </v>
      </c>
      <c r="F36" s="25">
        <f>+'[1]Nov. 2021'!F36</f>
        <v>-172115.69</v>
      </c>
      <c r="G36" s="25">
        <f>+'[1]Nov. 2021'!E36</f>
        <v>0</v>
      </c>
      <c r="H36" s="25">
        <f t="shared" si="1"/>
        <v>11252371.989999996</v>
      </c>
    </row>
    <row r="37" spans="2:8" s="12" customFormat="1" ht="93" thickTop="1" thickBot="1" x14ac:dyDescent="1.3">
      <c r="B37" s="21">
        <f t="shared" si="0"/>
        <v>28</v>
      </c>
      <c r="C37" s="22">
        <f>+'[1]Nov. 2021'!A37</f>
        <v>44502</v>
      </c>
      <c r="D37" s="23" t="str">
        <f>+'[1]Nov. 2021'!B37</f>
        <v>851-1</v>
      </c>
      <c r="E37" s="24" t="str">
        <f>+'[1]Nov. 2021'!C37</f>
        <v>ARS HUMANO</v>
      </c>
      <c r="F37" s="25">
        <f>+'[1]Nov. 2021'!F37</f>
        <v>-17254.55</v>
      </c>
      <c r="G37" s="25">
        <f>+'[1]Nov. 2021'!E37</f>
        <v>0</v>
      </c>
      <c r="H37" s="25">
        <f t="shared" si="1"/>
        <v>11235117.439999996</v>
      </c>
    </row>
    <row r="38" spans="2:8" s="12" customFormat="1" ht="93" thickTop="1" thickBot="1" x14ac:dyDescent="1.3">
      <c r="B38" s="21">
        <f t="shared" si="0"/>
        <v>29</v>
      </c>
      <c r="C38" s="22">
        <f>+'[1]Nov. 2021'!A38</f>
        <v>44508</v>
      </c>
      <c r="D38" s="23" t="str">
        <f>+'[1]Nov. 2021'!B38</f>
        <v>866-1</v>
      </c>
      <c r="E38" s="24" t="str">
        <f>+'[1]Nov. 2021'!C38</f>
        <v>EDESUR DOMINICANA, S.A.</v>
      </c>
      <c r="F38" s="25">
        <f>+'[1]Nov. 2021'!F38</f>
        <v>-35849.019999999997</v>
      </c>
      <c r="G38" s="25">
        <f>+'[1]Nov. 2021'!E38</f>
        <v>0</v>
      </c>
      <c r="H38" s="25">
        <f t="shared" si="1"/>
        <v>11199268.419999996</v>
      </c>
    </row>
    <row r="39" spans="2:8" s="12" customFormat="1" ht="184.5" thickTop="1" thickBot="1" x14ac:dyDescent="1.3">
      <c r="B39" s="21">
        <f t="shared" si="0"/>
        <v>30</v>
      </c>
      <c r="C39" s="22">
        <f>+'[1]Nov. 2021'!A39</f>
        <v>44508</v>
      </c>
      <c r="D39" s="23" t="str">
        <f>+'[1]Nov. 2021'!B39</f>
        <v>872-1</v>
      </c>
      <c r="E39" s="24" t="str">
        <f>+'[1]Nov. 2021'!C39</f>
        <v>ISLA DOMINICANA DE PETROLEO CORPORATION</v>
      </c>
      <c r="F39" s="25">
        <f>+'[1]Nov. 2021'!F39</f>
        <v>-384000</v>
      </c>
      <c r="G39" s="25">
        <f>+'[1]Nov. 2021'!E39</f>
        <v>0</v>
      </c>
      <c r="H39" s="25">
        <f t="shared" si="1"/>
        <v>10815268.419999996</v>
      </c>
    </row>
    <row r="40" spans="2:8" s="12" customFormat="1" ht="93" thickTop="1" thickBot="1" x14ac:dyDescent="1.3">
      <c r="B40" s="21">
        <f t="shared" si="0"/>
        <v>31</v>
      </c>
      <c r="C40" s="22">
        <f>+'[1]Nov. 2021'!A40</f>
        <v>44508</v>
      </c>
      <c r="D40" s="23" t="str">
        <f>+'[1]Nov. 2021'!B40</f>
        <v>874-1</v>
      </c>
      <c r="E40" s="24" t="str">
        <f>+'[1]Nov. 2021'!C40</f>
        <v>STE. S.R.L</v>
      </c>
      <c r="F40" s="25">
        <f>+'[1]Nov. 2021'!F40</f>
        <v>-18880</v>
      </c>
      <c r="G40" s="25">
        <f>+'[1]Nov. 2021'!E40</f>
        <v>0</v>
      </c>
      <c r="H40" s="25">
        <f t="shared" si="1"/>
        <v>10796388.419999996</v>
      </c>
    </row>
    <row r="41" spans="2:8" s="12" customFormat="1" ht="93" thickTop="1" thickBot="1" x14ac:dyDescent="1.3">
      <c r="B41" s="21">
        <f t="shared" si="0"/>
        <v>32</v>
      </c>
      <c r="C41" s="22">
        <f>+'[1]Nov. 2021'!A41</f>
        <v>44511</v>
      </c>
      <c r="D41" s="23" t="str">
        <f>+'[1]Nov. 2021'!B41</f>
        <v>884-1</v>
      </c>
      <c r="E41" s="24" t="str">
        <f>+'[1]Nov. 2021'!C41</f>
        <v>SETI &amp; SIDIF DOMINICANA, S.R.L.</v>
      </c>
      <c r="F41" s="25">
        <f>+'[1]Nov. 2021'!F41</f>
        <v>-31352.94</v>
      </c>
      <c r="G41" s="25">
        <f>+'[1]Nov. 2021'!E41</f>
        <v>0</v>
      </c>
      <c r="H41" s="25">
        <f t="shared" si="1"/>
        <v>10765035.479999997</v>
      </c>
    </row>
    <row r="42" spans="2:8" s="12" customFormat="1" ht="93" thickTop="1" thickBot="1" x14ac:dyDescent="1.3">
      <c r="B42" s="21">
        <f t="shared" si="0"/>
        <v>33</v>
      </c>
      <c r="C42" s="22">
        <f>+'[1]Nov. 2021'!A42</f>
        <v>44511</v>
      </c>
      <c r="D42" s="23" t="str">
        <f>+'[1]Nov. 2021'!B42</f>
        <v>887-1</v>
      </c>
      <c r="E42" s="24" t="str">
        <f>+'[1]Nov. 2021'!C42</f>
        <v xml:space="preserve">UVRO SOLUCIONES </v>
      </c>
      <c r="F42" s="25">
        <f>+'[1]Nov. 2021'!F42</f>
        <v>-18080.5</v>
      </c>
      <c r="G42" s="25">
        <f>+'[1]Nov. 2021'!E42</f>
        <v>0</v>
      </c>
      <c r="H42" s="25">
        <f t="shared" si="1"/>
        <v>10746954.979999997</v>
      </c>
    </row>
    <row r="43" spans="2:8" s="12" customFormat="1" ht="184.5" thickTop="1" thickBot="1" x14ac:dyDescent="1.3">
      <c r="B43" s="21">
        <f t="shared" si="0"/>
        <v>34</v>
      </c>
      <c r="C43" s="22">
        <f>+'[1]Nov. 2021'!A43</f>
        <v>44511</v>
      </c>
      <c r="D43" s="23" t="str">
        <f>+'[1]Nov. 2021'!B43</f>
        <v>889-1</v>
      </c>
      <c r="E43" s="24" t="str">
        <f>+'[1]Nov. 2021'!C43</f>
        <v>DIRECCION GENERAL DE IMPUESTOS INTERNOS</v>
      </c>
      <c r="F43" s="25">
        <f>+'[1]Nov. 2021'!F43</f>
        <v>-12000</v>
      </c>
      <c r="G43" s="25">
        <f>+'[1]Nov. 2021'!E43</f>
        <v>0</v>
      </c>
      <c r="H43" s="25">
        <f t="shared" si="1"/>
        <v>10734954.979999997</v>
      </c>
    </row>
    <row r="44" spans="2:8" s="12" customFormat="1" ht="93" thickTop="1" thickBot="1" x14ac:dyDescent="1.3">
      <c r="B44" s="21">
        <f t="shared" si="0"/>
        <v>35</v>
      </c>
      <c r="C44" s="22">
        <f>+'[1]Nov. 2021'!A44</f>
        <v>44511</v>
      </c>
      <c r="D44" s="23" t="str">
        <f>+'[1]Nov. 2021'!B44</f>
        <v>892-1</v>
      </c>
      <c r="E44" s="24" t="str">
        <f>+'[1]Nov. 2021'!C44</f>
        <v>FLACSO, S.R.L.</v>
      </c>
      <c r="F44" s="25">
        <f>+'[1]Nov. 2021'!F44</f>
        <v>-6600</v>
      </c>
      <c r="G44" s="25">
        <f>+'[1]Nov. 2021'!E44</f>
        <v>0</v>
      </c>
      <c r="H44" s="25">
        <f t="shared" si="1"/>
        <v>10728354.979999997</v>
      </c>
    </row>
    <row r="45" spans="2:8" s="12" customFormat="1" ht="93" thickTop="1" thickBot="1" x14ac:dyDescent="1.3">
      <c r="B45" s="21">
        <f t="shared" si="0"/>
        <v>36</v>
      </c>
      <c r="C45" s="22">
        <f>+'[1]Nov. 2021'!A45</f>
        <v>44512</v>
      </c>
      <c r="D45" s="23" t="str">
        <f>+'[1]Nov. 2021'!B45</f>
        <v>903-1</v>
      </c>
      <c r="E45" s="24" t="str">
        <f>+'[1]Nov. 2021'!C45</f>
        <v xml:space="preserve">AGUA PLANETA AZUL </v>
      </c>
      <c r="F45" s="25">
        <f>+'[1]Nov. 2021'!F45</f>
        <v>-3150</v>
      </c>
      <c r="G45" s="25">
        <f>+'[1]Nov. 2021'!E45</f>
        <v>0</v>
      </c>
      <c r="H45" s="25">
        <f t="shared" si="1"/>
        <v>10725204.979999997</v>
      </c>
    </row>
    <row r="46" spans="2:8" s="12" customFormat="1" ht="93" thickTop="1" thickBot="1" x14ac:dyDescent="1.3">
      <c r="B46" s="21">
        <f t="shared" si="0"/>
        <v>37</v>
      </c>
      <c r="C46" s="22">
        <f>+'[1]Nov. 2021'!A46</f>
        <v>44517</v>
      </c>
      <c r="D46" s="23" t="str">
        <f>+'[1]Nov. 2021'!B46</f>
        <v>904-1</v>
      </c>
      <c r="E46" s="24" t="str">
        <f>+'[1]Nov. 2021'!C46</f>
        <v>ALTICE DOMINICANA S.A.</v>
      </c>
      <c r="F46" s="25">
        <f>+'[1]Nov. 2021'!F46</f>
        <v>-16971.919999999998</v>
      </c>
      <c r="G46" s="25">
        <f>+'[1]Nov. 2021'!E46</f>
        <v>0</v>
      </c>
      <c r="H46" s="25">
        <f t="shared" si="1"/>
        <v>10708233.059999997</v>
      </c>
    </row>
    <row r="47" spans="2:8" s="12" customFormat="1" ht="93" thickTop="1" thickBot="1" x14ac:dyDescent="1.3">
      <c r="B47" s="21">
        <f t="shared" si="0"/>
        <v>38</v>
      </c>
      <c r="C47" s="22">
        <f>+'[1]Nov. 2021'!A47</f>
        <v>44518</v>
      </c>
      <c r="D47" s="23" t="str">
        <f>+'[1]Nov. 2021'!B47</f>
        <v>917-1</v>
      </c>
      <c r="E47" s="24" t="str">
        <f>+'[1]Nov. 2021'!C47</f>
        <v>COMPU- OFFICCE DOMINICANA S.R.L.</v>
      </c>
      <c r="F47" s="25">
        <f>+'[1]Nov. 2021'!F47</f>
        <v>-42830.12</v>
      </c>
      <c r="G47" s="25">
        <f>+'[1]Nov. 2021'!E47</f>
        <v>0</v>
      </c>
      <c r="H47" s="25">
        <f t="shared" si="1"/>
        <v>10665402.939999998</v>
      </c>
    </row>
    <row r="48" spans="2:8" s="12" customFormat="1" ht="93" thickTop="1" thickBot="1" x14ac:dyDescent="1.3">
      <c r="B48" s="21">
        <f t="shared" si="0"/>
        <v>39</v>
      </c>
      <c r="C48" s="22">
        <f>+'[1]Nov. 2021'!A48</f>
        <v>44522</v>
      </c>
      <c r="D48" s="23" t="str">
        <f>+'[1]Nov. 2021'!B48</f>
        <v>946-1</v>
      </c>
      <c r="E48" s="24" t="str">
        <f>+'[1]Nov. 2021'!C48</f>
        <v>CLARO, S.A.</v>
      </c>
      <c r="F48" s="25">
        <f>+'[1]Nov. 2021'!F48</f>
        <v>-8867.73</v>
      </c>
      <c r="G48" s="25">
        <f>+'[1]Nov. 2021'!E48</f>
        <v>0</v>
      </c>
      <c r="H48" s="25">
        <f t="shared" si="1"/>
        <v>10656535.209999997</v>
      </c>
    </row>
    <row r="49" spans="1:8" s="12" customFormat="1" ht="93" thickTop="1" thickBot="1" x14ac:dyDescent="1.3">
      <c r="B49" s="21">
        <f t="shared" si="0"/>
        <v>40</v>
      </c>
      <c r="C49" s="22">
        <f>+'[1]Nov. 2021'!A49</f>
        <v>44525</v>
      </c>
      <c r="D49" s="23" t="str">
        <f>+'[1]Nov. 2021'!B49</f>
        <v>957-1</v>
      </c>
      <c r="E49" s="24" t="str">
        <f>+'[1]Nov. 2021'!C49</f>
        <v>STE. S.R.L</v>
      </c>
      <c r="F49" s="25">
        <f>+'[1]Nov. 2021'!F49</f>
        <v>-32804</v>
      </c>
      <c r="G49" s="25">
        <f>+'[1]Nov. 2021'!E49</f>
        <v>0</v>
      </c>
      <c r="H49" s="25">
        <f t="shared" si="1"/>
        <v>10623731.209999997</v>
      </c>
    </row>
    <row r="50" spans="1:8" s="12" customFormat="1" ht="184.5" thickTop="1" thickBot="1" x14ac:dyDescent="1.3">
      <c r="B50" s="21">
        <f t="shared" si="0"/>
        <v>41</v>
      </c>
      <c r="C50" s="22">
        <f>+'[1]Nov. 2021'!A50</f>
        <v>44525</v>
      </c>
      <c r="D50" s="23" t="str">
        <f>+'[1]Nov. 2021'!B50</f>
        <v>964-1</v>
      </c>
      <c r="E50" s="24" t="str">
        <f>+'[1]Nov. 2021'!C50</f>
        <v>CENTRO AUTOMOTRIZ REMESA, S.R.L.</v>
      </c>
      <c r="F50" s="25">
        <f>+'[1]Nov. 2021'!F50</f>
        <v>-10120.299999999999</v>
      </c>
      <c r="G50" s="25">
        <f>+'[1]Nov. 2021'!E50</f>
        <v>0</v>
      </c>
      <c r="H50" s="25">
        <f t="shared" si="1"/>
        <v>10613610.909999996</v>
      </c>
    </row>
    <row r="51" spans="1:8" s="12" customFormat="1" ht="184.5" thickTop="1" thickBot="1" x14ac:dyDescent="1.3">
      <c r="A51" s="27"/>
      <c r="B51" s="21">
        <f t="shared" si="0"/>
        <v>42</v>
      </c>
      <c r="C51" s="22">
        <f>+'[1]Nov. 2021'!A51</f>
        <v>44525</v>
      </c>
      <c r="D51" s="23" t="str">
        <f>+'[1]Nov. 2021'!B51</f>
        <v>965-1</v>
      </c>
      <c r="E51" s="24" t="str">
        <f>+'[1]Nov. 2021'!C51</f>
        <v>CENTRO AUTOMOTRIZ REMESA S.R.L.</v>
      </c>
      <c r="F51" s="25">
        <f>+'[1]Nov. 2021'!F51</f>
        <v>-47552.2</v>
      </c>
      <c r="G51" s="25">
        <f>+'[1]Nov. 2021'!E51</f>
        <v>0</v>
      </c>
      <c r="H51" s="25">
        <f t="shared" si="1"/>
        <v>10566058.709999997</v>
      </c>
    </row>
    <row r="52" spans="1:8" s="12" customFormat="1" ht="93" thickTop="1" thickBot="1" x14ac:dyDescent="1.3">
      <c r="A52" s="27"/>
      <c r="B52" s="21">
        <f t="shared" si="0"/>
        <v>43</v>
      </c>
      <c r="C52" s="22">
        <f>+'[1]Nov. 2021'!A52</f>
        <v>44525</v>
      </c>
      <c r="D52" s="23" t="str">
        <f>+'[1]Nov. 2021'!B52</f>
        <v>961-1</v>
      </c>
      <c r="E52" s="24" t="str">
        <f>+'[1]Nov. 2021'!C52</f>
        <v>ALL OFFICE SOLUTIONS TS, S.R.L.</v>
      </c>
      <c r="F52" s="25">
        <f>+'[1]Nov. 2021'!F52</f>
        <v>-11505</v>
      </c>
      <c r="G52" s="25">
        <f>+'[1]Nov. 2021'!E52</f>
        <v>0</v>
      </c>
      <c r="H52" s="25">
        <f t="shared" si="1"/>
        <v>10554553.709999997</v>
      </c>
    </row>
    <row r="53" spans="1:8" s="12" customFormat="1" ht="93" thickTop="1" thickBot="1" x14ac:dyDescent="1.3">
      <c r="B53" s="21">
        <f t="shared" si="0"/>
        <v>44</v>
      </c>
      <c r="C53" s="22">
        <f>+'[1]Nov. 2021'!A53</f>
        <v>44529</v>
      </c>
      <c r="D53" s="23" t="str">
        <f>+'[1]Nov. 2021'!B53</f>
        <v>971-1</v>
      </c>
      <c r="E53" s="24" t="str">
        <f>+'[1]Nov. 2021'!C53</f>
        <v xml:space="preserve">AGUA PLANETA AZUL </v>
      </c>
      <c r="F53" s="25">
        <f>+'[1]Nov. 2021'!F53</f>
        <v>-1200</v>
      </c>
      <c r="G53" s="25">
        <f>+'[1]Nov. 2021'!E53</f>
        <v>0</v>
      </c>
      <c r="H53" s="25">
        <f t="shared" si="1"/>
        <v>10553353.709999997</v>
      </c>
    </row>
    <row r="54" spans="1:8" s="27" customFormat="1" ht="91.5" thickTop="1" thickBot="1" x14ac:dyDescent="0.9">
      <c r="A54" s="12"/>
      <c r="B54" s="30"/>
      <c r="C54" s="30"/>
      <c r="D54" s="31" t="s">
        <v>12</v>
      </c>
      <c r="E54" s="30"/>
      <c r="F54" s="32">
        <f>SUM(F10:F53)</f>
        <v>-12548859.649999999</v>
      </c>
      <c r="G54" s="32">
        <f>SUM(G10:G49)</f>
        <v>5572539.6600000001</v>
      </c>
      <c r="H54" s="32">
        <f>+H53</f>
        <v>10553353.709999997</v>
      </c>
    </row>
    <row r="55" spans="1:8" s="12" customFormat="1" ht="90.75" thickTop="1" x14ac:dyDescent="0.85">
      <c r="C55" s="33"/>
      <c r="D55" s="34"/>
      <c r="E55" s="33"/>
      <c r="F55" s="33"/>
      <c r="G55" s="33"/>
      <c r="H55" s="35"/>
    </row>
    <row r="56" spans="1:8" s="12" customFormat="1" ht="90" x14ac:dyDescent="0.85">
      <c r="C56" s="33"/>
      <c r="D56" s="34"/>
      <c r="E56" s="33"/>
      <c r="F56" s="33"/>
      <c r="G56" s="33"/>
      <c r="H56" s="33"/>
    </row>
    <row r="57" spans="1:8" s="12" customFormat="1" ht="91.5" x14ac:dyDescent="1.25">
      <c r="B57" s="14"/>
      <c r="C57" s="36"/>
      <c r="D57" s="37"/>
      <c r="E57" s="3"/>
      <c r="F57" s="37"/>
      <c r="G57" s="37"/>
      <c r="H57" s="3"/>
    </row>
    <row r="58" spans="1:8" s="12" customFormat="1" ht="91.5" x14ac:dyDescent="1.25">
      <c r="B58" s="14"/>
      <c r="C58" s="36"/>
      <c r="D58" s="37"/>
      <c r="E58" s="3"/>
      <c r="F58" s="38"/>
      <c r="G58" s="37"/>
      <c r="H58" s="3"/>
    </row>
    <row r="59" spans="1:8" s="12" customFormat="1" ht="91.5" x14ac:dyDescent="1.25">
      <c r="B59" s="14"/>
      <c r="C59" s="38"/>
      <c r="D59" s="39" t="s">
        <v>13</v>
      </c>
      <c r="E59" s="3"/>
      <c r="F59" s="39" t="s">
        <v>14</v>
      </c>
      <c r="G59" s="36"/>
      <c r="H59" s="40"/>
    </row>
    <row r="60" spans="1:8" s="12" customFormat="1" ht="91.5" x14ac:dyDescent="1.25">
      <c r="B60" s="14"/>
      <c r="C60" s="37"/>
      <c r="D60" s="37" t="s">
        <v>15</v>
      </c>
      <c r="E60" s="3"/>
      <c r="F60" s="37" t="s">
        <v>16</v>
      </c>
      <c r="G60" s="36"/>
      <c r="H60" s="3"/>
    </row>
    <row r="61" spans="1:8" s="12" customFormat="1" ht="91.5" x14ac:dyDescent="1.25">
      <c r="B61" s="14"/>
      <c r="C61" s="37"/>
      <c r="D61" s="41" t="s">
        <v>17</v>
      </c>
      <c r="E61" s="3"/>
      <c r="F61" s="41" t="s">
        <v>18</v>
      </c>
      <c r="G61" s="36"/>
      <c r="H61" s="3"/>
    </row>
    <row r="62" spans="1:8" s="12" customFormat="1" ht="62.25" x14ac:dyDescent="0.9">
      <c r="B62" s="14"/>
      <c r="C62" s="14"/>
      <c r="D62" s="14"/>
      <c r="E62" s="5"/>
      <c r="F62" s="14"/>
      <c r="G62" s="14"/>
      <c r="H62" s="5"/>
    </row>
    <row r="63" spans="1:8" s="12" customFormat="1" ht="62.25" x14ac:dyDescent="0.9">
      <c r="B63" s="14"/>
      <c r="C63" s="14"/>
      <c r="D63" s="14"/>
      <c r="E63" s="5"/>
      <c r="F63" s="14"/>
      <c r="G63" s="14"/>
      <c r="H63" s="5"/>
    </row>
    <row r="64" spans="1:8" s="12" customFormat="1" ht="62.25" x14ac:dyDescent="0.9">
      <c r="B64" s="14"/>
      <c r="C64" s="14"/>
      <c r="D64" s="14"/>
      <c r="E64" s="5"/>
      <c r="F64" s="14"/>
      <c r="G64" s="14"/>
      <c r="H64" s="5"/>
    </row>
    <row r="65" spans="1:8" s="12" customFormat="1" ht="62.25" x14ac:dyDescent="0.9">
      <c r="B65" s="14"/>
      <c r="C65" s="14"/>
      <c r="D65" s="14"/>
      <c r="E65" s="5"/>
      <c r="F65" s="14"/>
      <c r="G65" s="14"/>
      <c r="H65" s="5"/>
    </row>
    <row r="66" spans="1:8" s="12" customFormat="1" ht="62.25" x14ac:dyDescent="0.9">
      <c r="B66" s="14"/>
      <c r="C66" s="14"/>
      <c r="D66" s="14"/>
      <c r="E66" s="5"/>
      <c r="F66" s="14"/>
      <c r="G66" s="14"/>
      <c r="H66" s="5"/>
    </row>
    <row r="67" spans="1:8" s="12" customFormat="1" ht="62.25" x14ac:dyDescent="0.9">
      <c r="B67" s="14"/>
      <c r="C67" s="14"/>
      <c r="D67" s="14"/>
      <c r="E67" s="5"/>
      <c r="F67" s="14"/>
      <c r="G67" s="14"/>
      <c r="H67" s="5"/>
    </row>
    <row r="68" spans="1:8" s="12" customFormat="1" ht="62.25" x14ac:dyDescent="0.9">
      <c r="B68" s="14"/>
      <c r="C68" s="14"/>
      <c r="D68" s="14"/>
      <c r="E68" s="5"/>
      <c r="F68" s="14"/>
      <c r="G68" s="14"/>
      <c r="H68" s="5"/>
    </row>
    <row r="69" spans="1:8" s="12" customFormat="1" ht="62.25" x14ac:dyDescent="0.9">
      <c r="B69" s="14"/>
      <c r="C69" s="14"/>
      <c r="D69" s="14"/>
      <c r="E69" s="5"/>
      <c r="F69" s="14"/>
      <c r="G69" s="14"/>
      <c r="H69" s="5"/>
    </row>
    <row r="70" spans="1:8" s="12" customFormat="1" ht="62.25" x14ac:dyDescent="0.9">
      <c r="B70" s="14"/>
      <c r="C70" s="14"/>
      <c r="D70" s="14"/>
      <c r="E70" s="5"/>
      <c r="F70" s="14"/>
      <c r="G70" s="14"/>
      <c r="H70" s="5"/>
    </row>
    <row r="71" spans="1:8" s="12" customFormat="1" ht="62.25" x14ac:dyDescent="0.9">
      <c r="A71" s="14"/>
      <c r="B71" s="14"/>
      <c r="C71" s="14"/>
      <c r="D71" s="14"/>
      <c r="E71" s="5"/>
      <c r="F71" s="14"/>
      <c r="G71" s="14"/>
      <c r="H71" s="5"/>
    </row>
    <row r="72" spans="1:8" s="12" customFormat="1" ht="62.25" x14ac:dyDescent="0.9">
      <c r="A72" s="14"/>
      <c r="B72" s="14"/>
      <c r="C72" s="14"/>
      <c r="D72" s="14"/>
      <c r="E72" s="5"/>
      <c r="F72" s="14"/>
      <c r="G72" s="14"/>
      <c r="H72" s="5"/>
    </row>
    <row r="73" spans="1:8" s="12" customFormat="1" ht="62.25" x14ac:dyDescent="0.9">
      <c r="A73" s="14"/>
      <c r="B73" s="14"/>
      <c r="C73" s="14"/>
      <c r="D73" s="14"/>
      <c r="E73" s="5"/>
      <c r="F73" s="14"/>
      <c r="G73" s="14"/>
      <c r="H73" s="5"/>
    </row>
    <row r="74" spans="1:8" s="12" customFormat="1" ht="62.25" x14ac:dyDescent="0.9">
      <c r="A74" s="14"/>
      <c r="B74" s="14"/>
      <c r="C74" s="14"/>
      <c r="D74" s="14"/>
      <c r="E74" s="5"/>
      <c r="F74" s="14"/>
      <c r="G74" s="14"/>
      <c r="H74" s="5"/>
    </row>
    <row r="75" spans="1:8" s="12" customFormat="1" ht="62.25" x14ac:dyDescent="0.9">
      <c r="A75" s="14"/>
      <c r="B75" s="14"/>
      <c r="C75" s="14"/>
      <c r="D75" s="14"/>
      <c r="E75" s="5"/>
      <c r="F75" s="14"/>
      <c r="G75" s="14"/>
      <c r="H75" s="5"/>
    </row>
    <row r="76" spans="1:8" s="12" customFormat="1" ht="62.25" x14ac:dyDescent="0.9">
      <c r="A76" s="14"/>
      <c r="B76" s="14"/>
      <c r="C76" s="14"/>
      <c r="D76" s="14"/>
      <c r="E76" s="5"/>
      <c r="F76" s="14"/>
      <c r="G76" s="14"/>
      <c r="H76" s="5"/>
    </row>
    <row r="77" spans="1:8" s="12" customFormat="1" ht="62.25" x14ac:dyDescent="0.9">
      <c r="A77" s="14"/>
      <c r="B77" s="14"/>
      <c r="C77" s="14"/>
      <c r="D77" s="14"/>
      <c r="E77" s="5"/>
      <c r="F77" s="14"/>
      <c r="G77" s="14"/>
      <c r="H77" s="5"/>
    </row>
    <row r="78" spans="1:8" s="12" customFormat="1" ht="62.25" x14ac:dyDescent="0.9">
      <c r="A78" s="14"/>
      <c r="B78" s="14"/>
      <c r="C78" s="14"/>
      <c r="D78" s="14"/>
      <c r="E78" s="5"/>
      <c r="F78" s="14"/>
      <c r="G78" s="14"/>
      <c r="H78" s="5"/>
    </row>
    <row r="79" spans="1:8" s="12" customFormat="1" ht="62.25" x14ac:dyDescent="0.9">
      <c r="A79" s="14"/>
      <c r="B79" s="14"/>
      <c r="C79" s="14"/>
      <c r="D79" s="14"/>
      <c r="E79" s="5"/>
      <c r="F79" s="14"/>
      <c r="G79" s="14"/>
      <c r="H79" s="5"/>
    </row>
    <row r="80" spans="1:8" s="12" customFormat="1" ht="62.25" x14ac:dyDescent="0.9">
      <c r="A80" s="14"/>
      <c r="B80" s="14"/>
      <c r="C80" s="14"/>
      <c r="D80" s="14"/>
      <c r="E80" s="5"/>
      <c r="F80" s="14"/>
      <c r="G80" s="14"/>
      <c r="H80" s="5"/>
    </row>
    <row r="81" spans="1:8" s="12" customFormat="1" ht="62.25" x14ac:dyDescent="0.9">
      <c r="A81" s="14"/>
      <c r="B81" s="14"/>
      <c r="C81" s="14"/>
      <c r="D81" s="14"/>
      <c r="E81" s="5"/>
      <c r="F81" s="14"/>
      <c r="G81" s="14"/>
      <c r="H81" s="5"/>
    </row>
    <row r="82" spans="1:8" s="12" customFormat="1" ht="62.25" x14ac:dyDescent="0.9">
      <c r="A82" s="14"/>
      <c r="B82" s="14"/>
      <c r="C82" s="14"/>
      <c r="D82" s="14"/>
      <c r="E82" s="5"/>
      <c r="F82" s="14"/>
      <c r="G82" s="14"/>
      <c r="H82" s="5"/>
    </row>
  </sheetData>
  <mergeCells count="5">
    <mergeCell ref="B3:H3"/>
    <mergeCell ref="B4:H4"/>
    <mergeCell ref="B5:H5"/>
    <mergeCell ref="B6:H6"/>
    <mergeCell ref="B7:H7"/>
  </mergeCells>
  <pageMargins left="0.7" right="0.7" top="0.75" bottom="0.75" header="0.3" footer="0.3"/>
  <pageSetup scale="1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Nov. 2021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2021-12-07T16:29:28Z</dcterms:created>
  <dcterms:modified xsi:type="dcterms:W3CDTF">2021-12-07T16:30:28Z</dcterms:modified>
</cp:coreProperties>
</file>