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Agosto 2022\Compra\"/>
    </mc:Choice>
  </mc:AlternateContent>
  <xr:revisionPtr revIDLastSave="0" documentId="13_ncr:1_{77F16219-2E8F-4D24-91A1-B98CF3017BA6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4" l="1"/>
  <c r="I28" i="4"/>
  <c r="I29" i="4"/>
  <c r="I31" i="4"/>
  <c r="I32" i="4"/>
  <c r="I26" i="4"/>
  <c r="I19" i="4"/>
  <c r="I17" i="4"/>
  <c r="I12" i="4"/>
  <c r="I13" i="4"/>
  <c r="G38" i="4"/>
  <c r="I30" i="4"/>
  <c r="I24" i="4"/>
  <c r="I20" i="4"/>
  <c r="J24" i="4"/>
  <c r="I16" i="4"/>
  <c r="J16" i="4"/>
  <c r="I14" i="4"/>
  <c r="I15" i="4"/>
  <c r="I9" i="4"/>
  <c r="J20" i="4"/>
  <c r="I18" i="4"/>
  <c r="J10" i="4"/>
  <c r="J11" i="4"/>
  <c r="I36" i="4"/>
  <c r="I37" i="4"/>
  <c r="K38" i="4"/>
  <c r="I38" i="4"/>
  <c r="J38" i="4"/>
</calcChain>
</file>

<file path=xl/sharedStrings.xml><?xml version="1.0" encoding="utf-8"?>
<sst xmlns="http://schemas.openxmlformats.org/spreadsheetml/2006/main" count="110" uniqueCount="81">
  <si>
    <t>SEGURO NACIONAL DE SALUD (SENASA)</t>
  </si>
  <si>
    <t>ARS HUMANO</t>
  </si>
  <si>
    <t>EMPACA</t>
  </si>
  <si>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</si>
  <si>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</si>
  <si>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</si>
  <si>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</si>
  <si>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</si>
  <si>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</si>
  <si>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</si>
  <si>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                                INSTITUTO GEOGRÁFICO NACIONAL</t>
  </si>
  <si>
    <t xml:space="preserve">                                                      "José Joaquín Hungría Morell"</t>
  </si>
  <si>
    <t xml:space="preserve">                                                 (VALORES EN RD$)</t>
  </si>
  <si>
    <t>ALTICE DOMINICANA ,S.A</t>
  </si>
  <si>
    <t>COMPLETO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</si>
  <si>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</si>
  <si>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</si>
  <si>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</si>
  <si>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</si>
  <si>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PENDIENTE</t>
  </si>
  <si>
    <t>EDESUR</t>
  </si>
  <si>
    <t>REMESA MOTORS</t>
  </si>
  <si>
    <t>Monto Pagado</t>
  </si>
  <si>
    <t xml:space="preserve">                                                       Relación Pagos Proveedores Agosto  2022</t>
  </si>
  <si>
    <t>PAGO SERVICIO DE SEGURO AGOSTO  2022</t>
  </si>
  <si>
    <t>PAGO SERVICIOS ALQUILER LOCAL  IGNJJHM AGOSTO  2022</t>
  </si>
  <si>
    <t>PAGO EDESUR SERVICIO DE ENERGIA ELECTRICA AGOSTO  2022</t>
  </si>
  <si>
    <t>PAGO COMPRA DE AGUA PARA CONSUMO HUMANO AGOSTO  2022</t>
  </si>
  <si>
    <t>PAGO SERVICIOS DE ALQUILER IMPRESORAS MULTIFUNCIONALES AGOSTO  2022</t>
  </si>
  <si>
    <t>LIRIANO RIVAS, SRL</t>
  </si>
  <si>
    <t>ACTEL CXA</t>
  </si>
  <si>
    <t>MAXI BODEGAS</t>
  </si>
  <si>
    <t xml:space="preserve">LB EVENTOS SOCIALES </t>
  </si>
  <si>
    <t>PAGO SERVICIO DE FLOTA AGOSTO  2022</t>
  </si>
  <si>
    <t>B1500042548</t>
  </si>
  <si>
    <t>B1500000173</t>
  </si>
  <si>
    <t>B1500000211</t>
  </si>
  <si>
    <t>B1500000204</t>
  </si>
  <si>
    <t>B1500006852</t>
  </si>
  <si>
    <t>B1500024294</t>
  </si>
  <si>
    <t>B1500001240</t>
  </si>
  <si>
    <t>B1500001550</t>
  </si>
  <si>
    <t>B1500002444</t>
  </si>
  <si>
    <t>B1500328290</t>
  </si>
  <si>
    <t>B1500000205</t>
  </si>
  <si>
    <t>PAGO COMPRA DE AIRE ACONDICIONADO PARA OFICINA UAI AGOSTO 2022</t>
  </si>
  <si>
    <t>PAGO COMPRA DE BATERIAS Y CARGADORES EN GEL AGOSTO 2022</t>
  </si>
  <si>
    <t>PAGO SERVICIO DE MANT. PREVENTIVO Y CORRECTIVO PARA AIRES ACON. AGOSTO 2022</t>
  </si>
  <si>
    <t>PAGO DE CATERING REUNION PERSONAL TECNICO AGOSTO 2022</t>
  </si>
  <si>
    <t>SOLUCIONES TECNOLOGICAS EMPRESARIALES (STE)</t>
  </si>
  <si>
    <t>B1500318290</t>
  </si>
  <si>
    <t>PAGO ACCESORIOS TECNOLOGICO AGOSTO  2022</t>
  </si>
  <si>
    <t>PAGO SERVICIO DE MANTENIMIENTO PARA VEHICULOS DEL IGN JJHM AGOSTO  2022</t>
  </si>
  <si>
    <t>PLANETA AZUL CXA</t>
  </si>
  <si>
    <t>B1500144160</t>
  </si>
  <si>
    <t>B1500145968</t>
  </si>
  <si>
    <t>CLARO</t>
  </si>
  <si>
    <t>PAGO SERVICIO DE DATOS AGOSTO 2022</t>
  </si>
  <si>
    <t>PAGO SERVICIO DE COMUNICACIONES  AGOSTO 2022</t>
  </si>
  <si>
    <t>B1500174565</t>
  </si>
  <si>
    <t>B1500176560</t>
  </si>
  <si>
    <t>B1500000440</t>
  </si>
  <si>
    <t>FL BETANCCES</t>
  </si>
  <si>
    <t>B1500001112</t>
  </si>
  <si>
    <t>MUÑOZ CONCEPTO MOBILIARIO</t>
  </si>
  <si>
    <t>B1500003174</t>
  </si>
  <si>
    <t>COMPU-OFFICE DOMINICANA</t>
  </si>
  <si>
    <t>PAGO SILLA,SILLON Y ARCHIVO PARA USO INSTITUCIONAL AGOSTO 2022</t>
  </si>
  <si>
    <t>PAGO MATERIALES GASTABLE PARA USO DEL ESTA INSTITUCION AGOSTO 2022</t>
  </si>
  <si>
    <t>B1500008239</t>
  </si>
  <si>
    <t xml:space="preserve">LOGOMARCA </t>
  </si>
  <si>
    <t>PLACA RECONOCIMIENTO XX CONGRESO CIENCIAS GEOGRAFICAS AGOSTO 2022</t>
  </si>
  <si>
    <t>B1500042701</t>
  </si>
  <si>
    <t>PAGO SERVICIO DE COMUNICACIONES DE JULIO PAGADA EN  AGOSTO 2022</t>
  </si>
  <si>
    <t>PAGO COMPRA EQUIPOS TECNOLOGOCOS DE MAYO 2022 PAGADA EN AGOSTO 2022</t>
  </si>
  <si>
    <t>B1500177325</t>
  </si>
  <si>
    <t>ANGELICA VARGAS MERCADO</t>
  </si>
  <si>
    <t>B1500000207</t>
  </si>
  <si>
    <t>B1500000008</t>
  </si>
  <si>
    <t>PAGO MANT. Y REPARACION DE AIRES ACONDICIONADO AGOSTO 2022</t>
  </si>
  <si>
    <t>PAGO MAESTRIA DE CEREMONIA XX CONGRESO DE CIENCIAS GEOGRAFICAS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</si>
</sst>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4" fontId="4" fillId="0" borderId="0" xfId="0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43" fontId="11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3" fontId="11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3" fontId="11" fillId="0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/>
    </xf>
    <xf numFmtId="43" fontId="10" fillId="2" borderId="1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43" fontId="11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1307177</xdr:colOff>
      <xdr:row>0</xdr:row>
      <xdr:rowOff>0</xdr:rowOff>
    </xdr:from>
    <xdr:to>
      <xdr:col>5</xdr:col>
      <xdr:colOff>1433079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791" y="0"/>
          <a:ext cx="1875038" cy="784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1"/>
  <sheetViews>
    <sheetView showGridLines="0" tabSelected="1" zoomScale="110" zoomScaleNormal="110" workbookViewId="0">
      <selection activeCell="G11" sqref="G11"/>
    </sheetView>
  </sheetViews>
  <sheetFormatPr baseColWidth="10" defaultColWidth="11.42578125" defaultRowHeight="21" x14ac:dyDescent="0.35"/>
  <cols>
    <col min="1" max="1" width="6.85546875" style="1" customWidth="1"/>
    <col min="2" max="2" width="10" style="1" customWidth="1"/>
    <col min="3" max="3" width="18.85546875" style="1" customWidth="1"/>
    <col min="4" max="4" width="45.140625" style="1" customWidth="1"/>
    <col min="5" max="5" width="26.28515625" style="1" customWidth="1"/>
    <col min="6" max="6" width="54.140625" style="1" customWidth="1"/>
    <col min="7" max="7" width="19.42578125" style="5" customWidth="1"/>
    <col min="8" max="8" width="12.7109375" customWidth="1"/>
    <col min="9" max="9" width="17" style="1" customWidth="1"/>
    <col min="10" max="10" width="15" style="1" customWidth="1"/>
    <col min="11" max="11" width="13.85546875" style="1" customWidth="1"/>
    <col min="12" max="12" width="11.42578125" style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2:13" x14ac:dyDescent="0.35">
      <c r="B1" s="74"/>
      <c r="C1" s="74"/>
      <c r="D1" s="74"/>
      <c r="E1" s="74"/>
      <c r="F1" s="74"/>
      <c r="G1" s="74"/>
    </row>
    <row r="2" spans="2:13" s="2" customFormat="1" x14ac:dyDescent="0.35">
      <c r="B2" s="74"/>
      <c r="C2" s="74"/>
      <c r="D2" s="74"/>
      <c r="E2" s="74"/>
      <c r="F2" s="74"/>
      <c r="G2" s="74"/>
    </row>
    <row r="3" spans="2:13" s="2" customFormat="1" x14ac:dyDescent="0.35">
      <c r="B3" s="74"/>
      <c r="C3" s="74"/>
      <c r="D3" s="74"/>
      <c r="E3" s="74"/>
      <c r="F3" s="74"/>
      <c r="G3" s="74"/>
    </row>
    <row r="4" spans="2:13" s="3" customFormat="1" ht="18.75" customHeight="1" x14ac:dyDescent="0.35">
      <c r="B4" s="75" t="s">
        <v>10</v>
      </c>
      <c r="C4" s="75"/>
      <c r="D4" s="75"/>
      <c r="E4" s="75"/>
      <c r="F4" s="75"/>
      <c r="G4" s="75"/>
    </row>
    <row r="5" spans="2:13" s="3" customFormat="1" ht="19.5" customHeight="1" x14ac:dyDescent="0.35">
      <c r="B5" s="75" t="s">
        <v>11</v>
      </c>
      <c r="C5" s="75"/>
      <c r="D5" s="75"/>
      <c r="E5" s="75"/>
      <c r="F5" s="75"/>
      <c r="G5" s="75"/>
    </row>
    <row r="6" spans="2:13" s="3" customFormat="1" ht="16.5" customHeight="1" x14ac:dyDescent="0.35">
      <c r="B6" s="76" t="s">
        <v>23</v>
      </c>
      <c r="C6" s="76"/>
      <c r="D6" s="76"/>
      <c r="E6" s="76"/>
      <c r="F6" s="76"/>
      <c r="G6" s="76"/>
    </row>
    <row r="7" spans="2:13" x14ac:dyDescent="0.35">
      <c r="B7" s="77" t="s">
        <v>12</v>
      </c>
      <c r="C7" s="77"/>
      <c r="D7" s="77"/>
      <c r="E7" s="77"/>
      <c r="F7" s="77"/>
      <c r="G7" s="77"/>
    </row>
    <row r="8" spans="2:13" ht="31.5" x14ac:dyDescent="0.35">
      <c r="B8" s="13" t="s">
        <v>3</v>
      </c>
      <c r="C8" s="13" t="s">
        <v>4</v>
      </c>
      <c r="D8" s="28" t="s">
        <v>6</v>
      </c>
      <c r="E8" s="78" t="s">
        <v>5</v>
      </c>
      <c r="F8" s="79"/>
      <c r="G8" s="13" t="s">
        <v>16</v>
      </c>
      <c r="H8" s="18" t="s">
        <v>7</v>
      </c>
      <c r="I8" s="18" t="s">
        <v>22</v>
      </c>
      <c r="J8" s="14" t="s">
        <v>17</v>
      </c>
      <c r="K8" s="14" t="s">
        <v>8</v>
      </c>
    </row>
    <row r="9" spans="2:13" s="6" customFormat="1" ht="18" customHeight="1" x14ac:dyDescent="0.3">
      <c r="B9" s="9">
        <v>44778</v>
      </c>
      <c r="C9" s="10" t="s">
        <v>34</v>
      </c>
      <c r="D9" s="26" t="s">
        <v>13</v>
      </c>
      <c r="E9" s="62" t="s">
        <v>33</v>
      </c>
      <c r="F9" s="63"/>
      <c r="G9" s="57">
        <v>44505.51</v>
      </c>
      <c r="H9" s="16">
        <v>44778</v>
      </c>
      <c r="I9" s="17">
        <f>+G9</f>
        <v>44505.51</v>
      </c>
      <c r="J9" s="35">
        <v>0</v>
      </c>
      <c r="K9" s="10" t="s">
        <v>14</v>
      </c>
    </row>
    <row r="10" spans="2:13" s="6" customFormat="1" ht="18" customHeight="1" x14ac:dyDescent="0.3">
      <c r="B10" s="9">
        <v>44774</v>
      </c>
      <c r="C10" s="10" t="s">
        <v>39</v>
      </c>
      <c r="D10" s="26" t="s">
        <v>1</v>
      </c>
      <c r="E10" s="62" t="s">
        <v>24</v>
      </c>
      <c r="F10" s="63"/>
      <c r="G10" s="57">
        <v>13867.13</v>
      </c>
      <c r="H10" s="16">
        <v>44784</v>
      </c>
      <c r="I10" s="11">
        <v>10760.56</v>
      </c>
      <c r="J10" s="35">
        <f>+G10-I10</f>
        <v>3106.5699999999997</v>
      </c>
      <c r="K10" s="34" t="s">
        <v>19</v>
      </c>
    </row>
    <row r="11" spans="2:13" s="6" customFormat="1" ht="18" customHeight="1" x14ac:dyDescent="0.3">
      <c r="B11" s="9">
        <v>44774</v>
      </c>
      <c r="C11" s="15" t="s">
        <v>38</v>
      </c>
      <c r="D11" s="26" t="s">
        <v>0</v>
      </c>
      <c r="E11" s="62" t="s">
        <v>24</v>
      </c>
      <c r="F11" s="63"/>
      <c r="G11" s="57">
        <v>129536</v>
      </c>
      <c r="H11" s="16">
        <v>44784</v>
      </c>
      <c r="I11" s="11">
        <v>98242.8</v>
      </c>
      <c r="J11" s="35">
        <f>+G11-I11</f>
        <v>31293.199999999997</v>
      </c>
      <c r="K11" s="34" t="s">
        <v>19</v>
      </c>
    </row>
    <row r="12" spans="2:13" s="6" customFormat="1" ht="18" customHeight="1" x14ac:dyDescent="0.3">
      <c r="B12" s="9">
        <v>44769</v>
      </c>
      <c r="C12" s="16" t="s">
        <v>37</v>
      </c>
      <c r="D12" s="26" t="s">
        <v>29</v>
      </c>
      <c r="E12" s="47" t="s">
        <v>47</v>
      </c>
      <c r="F12" s="48"/>
      <c r="G12" s="57">
        <v>52500</v>
      </c>
      <c r="H12" s="16">
        <v>44803</v>
      </c>
      <c r="I12" s="11">
        <f>+G12</f>
        <v>52500</v>
      </c>
      <c r="J12" s="35"/>
      <c r="K12" s="34"/>
    </row>
    <row r="13" spans="2:13" s="6" customFormat="1" ht="18" customHeight="1" x14ac:dyDescent="0.3">
      <c r="B13" s="9">
        <v>44774</v>
      </c>
      <c r="C13" s="16" t="s">
        <v>36</v>
      </c>
      <c r="D13" s="26" t="s">
        <v>30</v>
      </c>
      <c r="E13" s="47" t="s">
        <v>46</v>
      </c>
      <c r="F13" s="48"/>
      <c r="G13" s="57">
        <v>37900.019999999997</v>
      </c>
      <c r="H13" s="16">
        <v>44803</v>
      </c>
      <c r="I13" s="11">
        <f>+G13</f>
        <v>37900.019999999997</v>
      </c>
      <c r="J13" s="35"/>
      <c r="K13" s="34"/>
    </row>
    <row r="14" spans="2:13" s="6" customFormat="1" ht="18" customHeight="1" x14ac:dyDescent="0.3">
      <c r="B14" s="9">
        <v>44774</v>
      </c>
      <c r="C14" s="10" t="s">
        <v>35</v>
      </c>
      <c r="D14" s="26" t="s">
        <v>2</v>
      </c>
      <c r="E14" s="62" t="s">
        <v>25</v>
      </c>
      <c r="F14" s="63"/>
      <c r="G14" s="57">
        <v>180721.47</v>
      </c>
      <c r="H14" s="16">
        <v>44803</v>
      </c>
      <c r="I14" s="17">
        <f t="shared" ref="I14:I19" si="0">+G14</f>
        <v>180721.47</v>
      </c>
      <c r="J14" s="35">
        <v>0</v>
      </c>
      <c r="K14" s="10" t="s">
        <v>14</v>
      </c>
    </row>
    <row r="15" spans="2:13" s="6" customFormat="1" ht="18" customHeight="1" x14ac:dyDescent="0.3">
      <c r="B15" s="9">
        <v>44774</v>
      </c>
      <c r="C15" s="16" t="s">
        <v>40</v>
      </c>
      <c r="D15" s="33" t="s">
        <v>31</v>
      </c>
      <c r="E15" s="31" t="s">
        <v>51</v>
      </c>
      <c r="F15" s="32"/>
      <c r="G15" s="57">
        <v>40932.03</v>
      </c>
      <c r="H15" s="16">
        <v>44803</v>
      </c>
      <c r="I15" s="17">
        <f>+G15</f>
        <v>40932.03</v>
      </c>
      <c r="J15" s="35"/>
      <c r="K15" s="16" t="s">
        <v>14</v>
      </c>
    </row>
    <row r="16" spans="2:13" s="6" customFormat="1" ht="18" customHeight="1" x14ac:dyDescent="0.3">
      <c r="B16" s="9">
        <v>44774</v>
      </c>
      <c r="C16" s="41" t="s">
        <v>41</v>
      </c>
      <c r="D16" s="26" t="s">
        <v>21</v>
      </c>
      <c r="E16" s="38" t="s">
        <v>52</v>
      </c>
      <c r="F16" s="39"/>
      <c r="G16" s="57">
        <v>151582.79999999999</v>
      </c>
      <c r="H16" s="16">
        <v>44803</v>
      </c>
      <c r="I16" s="37">
        <f>35872+151582.8</f>
        <v>187454.8</v>
      </c>
      <c r="J16" s="46">
        <f>410000-I16</f>
        <v>222545.2</v>
      </c>
      <c r="K16" s="16" t="s">
        <v>14</v>
      </c>
      <c r="M16" s="30"/>
    </row>
    <row r="17" spans="2:13" s="6" customFormat="1" ht="18" customHeight="1" x14ac:dyDescent="0.3">
      <c r="B17" s="9">
        <v>44771</v>
      </c>
      <c r="C17" s="16" t="s">
        <v>42</v>
      </c>
      <c r="D17" s="27" t="s">
        <v>32</v>
      </c>
      <c r="E17" s="62" t="s">
        <v>48</v>
      </c>
      <c r="F17" s="63"/>
      <c r="G17" s="58">
        <v>20089.5</v>
      </c>
      <c r="H17" s="16">
        <v>44803</v>
      </c>
      <c r="I17" s="17">
        <f t="shared" ref="I17" si="1">+G17</f>
        <v>20089.5</v>
      </c>
      <c r="J17" s="35"/>
      <c r="K17" s="16" t="s">
        <v>14</v>
      </c>
    </row>
    <row r="18" spans="2:13" s="6" customFormat="1" ht="18" customHeight="1" x14ac:dyDescent="0.3">
      <c r="B18" s="9">
        <v>44778</v>
      </c>
      <c r="C18" s="41" t="s">
        <v>43</v>
      </c>
      <c r="D18" s="42" t="s">
        <v>20</v>
      </c>
      <c r="E18" s="62" t="s">
        <v>26</v>
      </c>
      <c r="F18" s="63"/>
      <c r="G18" s="57">
        <v>36805.370000000003</v>
      </c>
      <c r="H18" s="16">
        <v>44803</v>
      </c>
      <c r="I18" s="37">
        <f>+G18</f>
        <v>36805.370000000003</v>
      </c>
      <c r="J18" s="46"/>
      <c r="K18" s="16" t="s">
        <v>14</v>
      </c>
      <c r="M18" s="30"/>
    </row>
    <row r="19" spans="2:13" s="6" customFormat="1" ht="18" customHeight="1" x14ac:dyDescent="0.3">
      <c r="B19" s="9">
        <v>44778</v>
      </c>
      <c r="C19" s="10" t="s">
        <v>44</v>
      </c>
      <c r="D19" s="26" t="s">
        <v>29</v>
      </c>
      <c r="E19" s="62" t="s">
        <v>45</v>
      </c>
      <c r="F19" s="63"/>
      <c r="G19" s="57">
        <v>37357.14</v>
      </c>
      <c r="H19" s="16">
        <v>44803</v>
      </c>
      <c r="I19" s="17">
        <f t="shared" si="0"/>
        <v>37357.14</v>
      </c>
      <c r="J19" s="35">
        <v>0</v>
      </c>
      <c r="K19" s="16" t="s">
        <v>14</v>
      </c>
    </row>
    <row r="20" spans="2:13" s="6" customFormat="1" ht="19.5" customHeight="1" x14ac:dyDescent="0.3">
      <c r="B20" s="9">
        <v>44780</v>
      </c>
      <c r="C20" s="16" t="s">
        <v>50</v>
      </c>
      <c r="D20" s="27" t="s">
        <v>49</v>
      </c>
      <c r="E20" s="64" t="s">
        <v>28</v>
      </c>
      <c r="F20" s="65"/>
      <c r="G20" s="57">
        <v>17110</v>
      </c>
      <c r="H20" s="16">
        <v>44803</v>
      </c>
      <c r="I20" s="35">
        <f>102660+17110+17110</f>
        <v>136880</v>
      </c>
      <c r="J20" s="35">
        <f>205320-I20</f>
        <v>68440</v>
      </c>
      <c r="K20" s="34" t="s">
        <v>19</v>
      </c>
    </row>
    <row r="21" spans="2:13" s="6" customFormat="1" ht="18" customHeight="1" x14ac:dyDescent="0.3">
      <c r="B21" s="36">
        <v>44784</v>
      </c>
      <c r="C21" s="49" t="s">
        <v>60</v>
      </c>
      <c r="D21" s="26" t="s">
        <v>56</v>
      </c>
      <c r="E21" s="64" t="s">
        <v>73</v>
      </c>
      <c r="F21" s="65"/>
      <c r="G21" s="57">
        <v>9488.61</v>
      </c>
      <c r="H21" s="16">
        <v>44802</v>
      </c>
      <c r="I21" s="11">
        <v>9488.61</v>
      </c>
      <c r="J21" s="35"/>
      <c r="K21" s="34" t="s">
        <v>14</v>
      </c>
    </row>
    <row r="22" spans="2:13" s="6" customFormat="1" ht="18" customHeight="1" x14ac:dyDescent="0.3">
      <c r="B22" s="36">
        <v>44784</v>
      </c>
      <c r="C22" s="50" t="s">
        <v>59</v>
      </c>
      <c r="D22" s="26" t="s">
        <v>56</v>
      </c>
      <c r="E22" s="38" t="s">
        <v>57</v>
      </c>
      <c r="F22" s="39"/>
      <c r="G22" s="57">
        <v>5195</v>
      </c>
      <c r="H22" s="16">
        <v>44802</v>
      </c>
      <c r="I22" s="11">
        <v>5195</v>
      </c>
      <c r="J22" s="46"/>
      <c r="K22" s="16" t="s">
        <v>14</v>
      </c>
      <c r="M22" s="30"/>
    </row>
    <row r="23" spans="2:13" s="6" customFormat="1" ht="18" customHeight="1" x14ac:dyDescent="0.3">
      <c r="B23" s="36">
        <v>44784</v>
      </c>
      <c r="C23" s="50" t="s">
        <v>72</v>
      </c>
      <c r="D23" s="26" t="s">
        <v>13</v>
      </c>
      <c r="E23" s="54" t="s">
        <v>57</v>
      </c>
      <c r="F23" s="55"/>
      <c r="G23" s="57">
        <v>17756.04</v>
      </c>
      <c r="H23" s="16">
        <v>44802</v>
      </c>
      <c r="I23" s="11">
        <v>17756.04</v>
      </c>
      <c r="J23" s="56"/>
      <c r="K23" s="16" t="s">
        <v>14</v>
      </c>
      <c r="M23" s="30"/>
    </row>
    <row r="24" spans="2:13" s="6" customFormat="1" ht="18" customHeight="1" x14ac:dyDescent="0.3">
      <c r="B24" s="9">
        <v>44788</v>
      </c>
      <c r="C24" s="16" t="s">
        <v>54</v>
      </c>
      <c r="D24" s="26" t="s">
        <v>53</v>
      </c>
      <c r="E24" s="62" t="s">
        <v>27</v>
      </c>
      <c r="F24" s="63"/>
      <c r="G24" s="57">
        <v>700</v>
      </c>
      <c r="H24" s="16">
        <v>44803</v>
      </c>
      <c r="I24" s="67">
        <f>6440+2500+2800+1800+700+2500+2500+2500</f>
        <v>21740</v>
      </c>
      <c r="J24" s="66">
        <f>31240-I24</f>
        <v>9500</v>
      </c>
      <c r="K24" s="34" t="s">
        <v>19</v>
      </c>
    </row>
    <row r="25" spans="2:13" s="6" customFormat="1" ht="18" customHeight="1" x14ac:dyDescent="0.3">
      <c r="B25" s="9">
        <v>44788</v>
      </c>
      <c r="C25" s="10" t="s">
        <v>55</v>
      </c>
      <c r="D25" s="26" t="s">
        <v>53</v>
      </c>
      <c r="E25" s="62" t="s">
        <v>27</v>
      </c>
      <c r="F25" s="63"/>
      <c r="G25" s="57">
        <v>1800</v>
      </c>
      <c r="H25" s="16">
        <v>44803</v>
      </c>
      <c r="I25" s="67"/>
      <c r="J25" s="66"/>
      <c r="K25" s="34" t="s">
        <v>19</v>
      </c>
      <c r="M25" s="30"/>
    </row>
    <row r="26" spans="2:13" s="6" customFormat="1" ht="18" customHeight="1" x14ac:dyDescent="0.3">
      <c r="B26" s="40">
        <v>44795</v>
      </c>
      <c r="C26" s="41" t="s">
        <v>61</v>
      </c>
      <c r="D26" s="43" t="s">
        <v>62</v>
      </c>
      <c r="E26" s="38" t="s">
        <v>74</v>
      </c>
      <c r="F26" s="39"/>
      <c r="G26" s="57">
        <v>174624.73</v>
      </c>
      <c r="H26" s="16">
        <v>44813</v>
      </c>
      <c r="I26" s="37">
        <f>+G26</f>
        <v>174624.73</v>
      </c>
      <c r="J26" s="46"/>
      <c r="K26" s="16" t="s">
        <v>14</v>
      </c>
      <c r="M26" s="30"/>
    </row>
    <row r="27" spans="2:13" s="6" customFormat="1" ht="18" customHeight="1" x14ac:dyDescent="0.3">
      <c r="B27" s="9">
        <v>44795</v>
      </c>
      <c r="C27" s="16" t="s">
        <v>69</v>
      </c>
      <c r="D27" s="27" t="s">
        <v>70</v>
      </c>
      <c r="E27" s="51" t="s">
        <v>71</v>
      </c>
      <c r="F27" s="52"/>
      <c r="G27" s="57">
        <v>3853.88</v>
      </c>
      <c r="H27" s="16">
        <v>44813</v>
      </c>
      <c r="I27" s="59">
        <f t="shared" ref="I27:I32" si="2">+G27</f>
        <v>3853.88</v>
      </c>
      <c r="J27" s="53"/>
      <c r="K27" s="16" t="s">
        <v>14</v>
      </c>
      <c r="M27" s="30"/>
    </row>
    <row r="28" spans="2:13" s="6" customFormat="1" ht="18" customHeight="1" x14ac:dyDescent="0.3">
      <c r="B28" s="9">
        <v>44797</v>
      </c>
      <c r="C28" s="16" t="s">
        <v>63</v>
      </c>
      <c r="D28" s="27" t="s">
        <v>64</v>
      </c>
      <c r="E28" s="62" t="s">
        <v>67</v>
      </c>
      <c r="F28" s="63"/>
      <c r="G28" s="58">
        <v>81892</v>
      </c>
      <c r="H28" s="22">
        <v>44834</v>
      </c>
      <c r="I28" s="59">
        <f t="shared" si="2"/>
        <v>81892</v>
      </c>
      <c r="J28" s="35"/>
      <c r="K28" s="16" t="s">
        <v>14</v>
      </c>
    </row>
    <row r="29" spans="2:13" s="6" customFormat="1" ht="18" customHeight="1" x14ac:dyDescent="0.3">
      <c r="B29" s="9">
        <v>44797</v>
      </c>
      <c r="C29" s="16" t="s">
        <v>65</v>
      </c>
      <c r="D29" s="27" t="s">
        <v>66</v>
      </c>
      <c r="E29" s="62" t="s">
        <v>68</v>
      </c>
      <c r="F29" s="63"/>
      <c r="G29" s="58">
        <v>24168.22</v>
      </c>
      <c r="H29" s="22">
        <v>44827</v>
      </c>
      <c r="I29" s="59">
        <f t="shared" si="2"/>
        <v>24168.22</v>
      </c>
      <c r="J29" s="35"/>
      <c r="K29" s="16" t="s">
        <v>14</v>
      </c>
    </row>
    <row r="30" spans="2:13" s="6" customFormat="1" ht="18" customHeight="1" x14ac:dyDescent="0.3">
      <c r="B30" s="9">
        <v>44799</v>
      </c>
      <c r="C30" s="16" t="s">
        <v>75</v>
      </c>
      <c r="D30" s="27" t="s">
        <v>56</v>
      </c>
      <c r="E30" s="64" t="s">
        <v>58</v>
      </c>
      <c r="F30" s="65"/>
      <c r="G30" s="58">
        <v>10129.06</v>
      </c>
      <c r="H30" s="16">
        <v>44799</v>
      </c>
      <c r="I30" s="59">
        <f t="shared" si="2"/>
        <v>10129.06</v>
      </c>
      <c r="J30" s="35"/>
      <c r="K30" s="10" t="s">
        <v>14</v>
      </c>
    </row>
    <row r="31" spans="2:13" s="6" customFormat="1" ht="18" customHeight="1" x14ac:dyDescent="0.3">
      <c r="B31" s="9">
        <v>44798</v>
      </c>
      <c r="C31" s="16" t="s">
        <v>77</v>
      </c>
      <c r="D31" s="27" t="s">
        <v>29</v>
      </c>
      <c r="E31" s="62" t="s">
        <v>79</v>
      </c>
      <c r="F31" s="63"/>
      <c r="G31" s="61">
        <v>17500</v>
      </c>
      <c r="H31" s="16">
        <v>44827</v>
      </c>
      <c r="I31" s="59">
        <f t="shared" si="2"/>
        <v>17500</v>
      </c>
      <c r="J31" s="16"/>
      <c r="K31" s="16" t="s">
        <v>14</v>
      </c>
    </row>
    <row r="32" spans="2:13" s="6" customFormat="1" ht="18" customHeight="1" x14ac:dyDescent="0.3">
      <c r="B32" s="9">
        <v>44799</v>
      </c>
      <c r="C32" s="16" t="s">
        <v>78</v>
      </c>
      <c r="D32" s="26" t="s">
        <v>76</v>
      </c>
      <c r="E32" s="62" t="s">
        <v>80</v>
      </c>
      <c r="F32" s="63"/>
      <c r="G32" s="58">
        <v>57277</v>
      </c>
      <c r="H32" s="22">
        <v>44813</v>
      </c>
      <c r="I32" s="59">
        <f t="shared" si="2"/>
        <v>57277</v>
      </c>
      <c r="J32" s="22"/>
      <c r="K32" s="16" t="s">
        <v>14</v>
      </c>
    </row>
    <row r="33" spans="2:11" s="6" customFormat="1" ht="18" customHeight="1" x14ac:dyDescent="0.3">
      <c r="B33" s="9"/>
      <c r="C33" s="16"/>
      <c r="D33" s="29"/>
      <c r="E33" s="62"/>
      <c r="F33" s="63"/>
      <c r="G33" s="58"/>
      <c r="H33" s="22"/>
      <c r="I33" s="22"/>
      <c r="J33" s="16"/>
      <c r="K33" s="16"/>
    </row>
    <row r="34" spans="2:11" s="6" customFormat="1" ht="18" customHeight="1" x14ac:dyDescent="0.3">
      <c r="B34" s="9"/>
      <c r="C34" s="16"/>
      <c r="D34" s="21"/>
      <c r="E34" s="62"/>
      <c r="F34" s="63"/>
      <c r="G34" s="12"/>
      <c r="H34" s="22"/>
      <c r="I34" s="23"/>
      <c r="J34" s="17"/>
      <c r="K34" s="16"/>
    </row>
    <row r="35" spans="2:11" s="6" customFormat="1" ht="18" customHeight="1" x14ac:dyDescent="0.3">
      <c r="B35" s="9"/>
      <c r="C35" s="16"/>
      <c r="D35" s="27"/>
      <c r="E35" s="62"/>
      <c r="F35" s="63"/>
      <c r="G35" s="12"/>
      <c r="H35" s="22"/>
      <c r="I35" s="23"/>
      <c r="J35" s="17"/>
      <c r="K35" s="16"/>
    </row>
    <row r="36" spans="2:11" s="6" customFormat="1" ht="18" customHeight="1" x14ac:dyDescent="0.3">
      <c r="B36" s="9"/>
      <c r="C36" s="16"/>
      <c r="D36" s="21"/>
      <c r="E36" s="70"/>
      <c r="F36" s="71"/>
      <c r="G36" s="12"/>
      <c r="H36" s="22"/>
      <c r="I36" s="23">
        <f t="shared" ref="I36:I37" si="3">+G36</f>
        <v>0</v>
      </c>
      <c r="J36" s="17"/>
      <c r="K36" s="16"/>
    </row>
    <row r="37" spans="2:11" s="6" customFormat="1" ht="18" customHeight="1" x14ac:dyDescent="0.3">
      <c r="B37" s="9"/>
      <c r="C37" s="16"/>
      <c r="D37" s="21"/>
      <c r="E37" s="70"/>
      <c r="F37" s="71"/>
      <c r="G37" s="12"/>
      <c r="H37" s="22"/>
      <c r="I37" s="23">
        <f t="shared" si="3"/>
        <v>0</v>
      </c>
      <c r="J37" s="17"/>
      <c r="K37" s="16"/>
    </row>
    <row r="38" spans="2:11" s="4" customFormat="1" ht="20.25" x14ac:dyDescent="0.3">
      <c r="B38" s="24"/>
      <c r="C38" s="24"/>
      <c r="D38" s="25"/>
      <c r="E38" s="72" t="s">
        <v>9</v>
      </c>
      <c r="F38" s="73"/>
      <c r="G38" s="44">
        <f>SUM(G9:G37)</f>
        <v>1167291.51</v>
      </c>
      <c r="H38" s="44"/>
      <c r="I38" s="44">
        <f>SUM(I9:I37)</f>
        <v>1307773.74</v>
      </c>
      <c r="J38" s="44">
        <f>SUM(J9:J37)</f>
        <v>334884.96999999997</v>
      </c>
      <c r="K38" s="44">
        <f>SUM(K9:K37)</f>
        <v>0</v>
      </c>
    </row>
    <row r="39" spans="2:11" s="4" customFormat="1" x14ac:dyDescent="0.35">
      <c r="B39" s="1"/>
      <c r="C39" s="1"/>
      <c r="D39" s="1"/>
      <c r="G39" s="8"/>
    </row>
    <row r="40" spans="2:11" s="4" customFormat="1" x14ac:dyDescent="0.35">
      <c r="B40" s="7"/>
      <c r="G40" s="8"/>
      <c r="I40" s="45"/>
    </row>
    <row r="41" spans="2:11" s="4" customFormat="1" x14ac:dyDescent="0.35">
      <c r="B41" s="1"/>
      <c r="C41" s="69"/>
      <c r="D41" s="69"/>
      <c r="F41" s="19"/>
      <c r="G41" s="8"/>
      <c r="I41" s="45"/>
    </row>
    <row r="42" spans="2:11" s="4" customFormat="1" x14ac:dyDescent="0.35">
      <c r="B42" s="1"/>
      <c r="C42" s="68"/>
      <c r="D42" s="68"/>
      <c r="F42" s="20"/>
      <c r="G42" s="60"/>
    </row>
    <row r="43" spans="2:11" s="4" customFormat="1" x14ac:dyDescent="0.35">
      <c r="B43" s="1"/>
      <c r="C43" s="1" t="s">
        <v>15</v>
      </c>
      <c r="D43" s="1"/>
      <c r="E43" s="1"/>
      <c r="F43" s="1" t="s">
        <v>18</v>
      </c>
    </row>
    <row r="44" spans="2:11" s="4" customFormat="1" x14ac:dyDescent="0.35">
      <c r="B44" s="1"/>
      <c r="C44" s="1"/>
      <c r="D44" s="1"/>
      <c r="E44" s="1"/>
      <c r="F44" s="1"/>
      <c r="G44" s="5"/>
    </row>
    <row r="51" spans="6:8" x14ac:dyDescent="0.35">
      <c r="F51"/>
      <c r="G51" s="1"/>
      <c r="H51" s="1"/>
    </row>
    <row r="52" spans="6:8" x14ac:dyDescent="0.35">
      <c r="F52"/>
      <c r="G52" s="1"/>
      <c r="H52" s="1"/>
    </row>
    <row r="53" spans="6:8" x14ac:dyDescent="0.35">
      <c r="F53"/>
      <c r="G53" s="1"/>
      <c r="H53" s="1"/>
    </row>
    <row r="54" spans="6:8" x14ac:dyDescent="0.35">
      <c r="F54"/>
      <c r="G54" s="1"/>
      <c r="H54" s="1"/>
    </row>
    <row r="55" spans="6:8" x14ac:dyDescent="0.35">
      <c r="F55"/>
      <c r="G55" s="1"/>
      <c r="H55" s="1"/>
    </row>
    <row r="56" spans="6:8" x14ac:dyDescent="0.35">
      <c r="F56"/>
      <c r="G56" s="1"/>
      <c r="H56" s="1"/>
    </row>
    <row r="57" spans="6:8" x14ac:dyDescent="0.35">
      <c r="F57"/>
      <c r="G57" s="1"/>
      <c r="H57" s="1"/>
    </row>
    <row r="58" spans="6:8" x14ac:dyDescent="0.35">
      <c r="F58"/>
      <c r="G58" s="1"/>
      <c r="H58" s="1"/>
    </row>
    <row r="59" spans="6:8" x14ac:dyDescent="0.35">
      <c r="F59"/>
      <c r="G59" s="1"/>
      <c r="H59" s="1"/>
    </row>
    <row r="60" spans="6:8" x14ac:dyDescent="0.35">
      <c r="F60"/>
      <c r="G60" s="1"/>
      <c r="H60" s="1"/>
    </row>
    <row r="61" spans="6:8" x14ac:dyDescent="0.35">
      <c r="F61"/>
      <c r="G61" s="1"/>
      <c r="H61" s="1"/>
    </row>
  </sheetData>
  <mergeCells count="32">
    <mergeCell ref="E8:F8"/>
    <mergeCell ref="E19:F19"/>
    <mergeCell ref="E9:F9"/>
    <mergeCell ref="E25:F25"/>
    <mergeCell ref="E24:F24"/>
    <mergeCell ref="B1:G3"/>
    <mergeCell ref="B4:G4"/>
    <mergeCell ref="B5:G5"/>
    <mergeCell ref="B6:G6"/>
    <mergeCell ref="B7:G7"/>
    <mergeCell ref="C42:D42"/>
    <mergeCell ref="E32:F32"/>
    <mergeCell ref="E11:F11"/>
    <mergeCell ref="E29:F29"/>
    <mergeCell ref="C41:D41"/>
    <mergeCell ref="E33:F33"/>
    <mergeCell ref="E34:F34"/>
    <mergeCell ref="E35:F35"/>
    <mergeCell ref="E36:F36"/>
    <mergeCell ref="E37:F37"/>
    <mergeCell ref="E38:F38"/>
    <mergeCell ref="E30:F30"/>
    <mergeCell ref="E14:F14"/>
    <mergeCell ref="E28:F28"/>
    <mergeCell ref="E29:F29"/>
    <mergeCell ref="E10:F10"/>
    <mergeCell ref="E20:F20"/>
    <mergeCell ref="J24:J25"/>
    <mergeCell ref="I24:I25"/>
    <mergeCell ref="E17:F17"/>
    <mergeCell ref="E18:F18"/>
    <mergeCell ref="E21:F21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2022-05-04T19:35:37Z</cp:lastPrinted>
  <dcterms:created xsi:type="dcterms:W3CDTF">2020-02-07T18:50:15Z</dcterms:created>
  <dcterms:modified xsi:type="dcterms:W3CDTF">2022-08-29T19:33:49Z</dcterms:modified>
  <cp:category/>
  <cp:contentStatus/>
</cp:coreProperties>
</file>