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2\OAI 2022\Julio 2022\Compra\"/>
    </mc:Choice>
  </mc:AlternateContent>
  <bookViews>
    <workbookView xWindow="0" yWindow="0" windowWidth="4080" windowHeight="7515" tabRatio="752"/>
  </bookViews>
  <sheets>
    <sheet name="Relacion de Facturas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I29" i="4"/>
  <c r="I18" i="4"/>
  <c r="I28" i="4" l="1"/>
  <c r="I27" i="4"/>
  <c r="I24" i="4" l="1"/>
  <c r="I21" i="4"/>
  <c r="I22" i="4"/>
  <c r="I23" i="4"/>
  <c r="I10" i="4"/>
  <c r="I13" i="4"/>
  <c r="I14" i="4"/>
  <c r="I15" i="4"/>
  <c r="I16" i="4"/>
  <c r="I9" i="4"/>
  <c r="J24" i="4"/>
  <c r="G36" i="4" l="1"/>
  <c r="I20" i="4" l="1"/>
  <c r="J17" i="4" l="1"/>
  <c r="J18" i="4" l="1"/>
  <c r="J11" i="4" l="1"/>
  <c r="J12" i="4" l="1"/>
  <c r="I34" i="4" l="1"/>
  <c r="I35" i="4"/>
  <c r="K36" i="4" l="1"/>
  <c r="I36" i="4" l="1"/>
  <c r="J36" i="4" l="1"/>
</calcChain>
</file>

<file path=xl/sharedStrings.xml><?xml version="1.0" encoding="utf-8"?>
<sst xmlns="http://schemas.openxmlformats.org/spreadsheetml/2006/main" count="104" uniqueCount="69">
  <si>
    <t>SEGURO NACIONAL DE SALUD (SENASA)</t>
  </si>
  <si>
    <t>ARS HUMANO</t>
  </si>
  <si>
    <t>EMPACA</t>
  </si>
  <si>
    <t>EDESUR DOMINICANA.S.A</t>
  </si>
  <si>
    <t>AGUA PLANETA AZUL</t>
  </si>
  <si>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</si>
  <si>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</si>
  <si>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</si>
  <si>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</si>
  <si>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</si>
  <si>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</si>
  <si>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</si>
  <si>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                                INSTITUTO GEOGRÁFICO NACIONAL</t>
  </si>
  <si>
    <t xml:space="preserve">                                                      "José Joaquín Hungría Morell"</t>
  </si>
  <si>
    <t xml:space="preserve">                                                 (VALORES EN RD$)</t>
  </si>
  <si>
    <t>ALTICE DOMINICANA ,S.A</t>
  </si>
  <si>
    <t>COMPLETO</t>
  </si>
  <si>
    <t xml:space="preserve">                      Encargada de Contabilidad</t>
  </si>
  <si>
    <t>Monto Facturado RD$</t>
  </si>
  <si>
    <t xml:space="preserve">CLARO   </t>
  </si>
  <si>
    <t>Monto Pendiente</t>
  </si>
  <si>
    <t xml:space="preserve">                                                                         Encargada Administrativa Financiera</t>
  </si>
  <si>
    <t xml:space="preserve">                                                       Relación Pagos Proveedores Julio  2022</t>
  </si>
  <si>
    <t>PAGO SERVICIO DE DATA JULIO 2022</t>
  </si>
  <si>
    <t>PAGO SERVICIO DE SEGURO JULIO 2022</t>
  </si>
  <si>
    <t>PAGO SERVICIOS ALQUILER LOCAL  IGNJJHM JULIO 2022</t>
  </si>
  <si>
    <t>PAGO EDESUR SERVICIO DE ENERGIA ELECTRICA JULIO 2022</t>
  </si>
  <si>
    <t>PAGO SERVICO DE COMUNICACION JULIO 2022</t>
  </si>
  <si>
    <t>PAGO SERVICIOS DE ALQUILER IMPRESORAS MULTIFUNCIONALES JULIO 2022</t>
  </si>
  <si>
    <t>PAGO COMPRA DE AGUA PARA CONSUMO HUMANO JULIO 2022</t>
  </si>
  <si>
    <t>B1500041681</t>
  </si>
  <si>
    <t>B1500173783</t>
  </si>
  <si>
    <t>B1500023982</t>
  </si>
  <si>
    <t>B1500000171</t>
  </si>
  <si>
    <t>B1500006581</t>
  </si>
  <si>
    <t>B1500000008</t>
  </si>
  <si>
    <t>GT CONSULTING</t>
  </si>
  <si>
    <t>PAGO EQUIPOS TECNOLOGICO JULIO 2022</t>
  </si>
  <si>
    <t>B1500306056</t>
  </si>
  <si>
    <t>B1500041832</t>
  </si>
  <si>
    <t>REMESA</t>
  </si>
  <si>
    <t>PAGO MANTENIMIENTO DE VEHICILOS JULIO 2022</t>
  </si>
  <si>
    <t>B1500001508</t>
  </si>
  <si>
    <t>PENDIENTE</t>
  </si>
  <si>
    <t>B1500136729</t>
  </si>
  <si>
    <t>B1500016915</t>
  </si>
  <si>
    <t>EDESUR</t>
  </si>
  <si>
    <t>PAGO ELECTRICIDAD IGNJJHM JULIO 2022</t>
  </si>
  <si>
    <t>REMESA MOTORS</t>
  </si>
  <si>
    <t>PAGO SERVICIO DE MANTENIMIENTO PARA VEHICULOS JULIO 2022</t>
  </si>
  <si>
    <t>PAGO SERVICIO DE COMUNICACIÓN  JULIO 2022</t>
  </si>
  <si>
    <t>B1500078790</t>
  </si>
  <si>
    <t>PAGO COMBUSTIBLE JULIO 2022</t>
  </si>
  <si>
    <t>B1500001094</t>
  </si>
  <si>
    <t>SUNIX PETROLEUM SRL</t>
  </si>
  <si>
    <t>SOLUCIONES TECNOLOGICAS EMPRESARIALES STE</t>
  </si>
  <si>
    <t>B1500000028</t>
  </si>
  <si>
    <t>BIBLIOTECA NACIONAL PEDRO HERRIQUEZ UREÑA</t>
  </si>
  <si>
    <t>B1500000058</t>
  </si>
  <si>
    <t>GRUPO FERRAVA SRL</t>
  </si>
  <si>
    <t>PAGO MANTENIMIENTO Y REPARACION  DE SHUTER JULIO 2022</t>
  </si>
  <si>
    <t>CONTRIBUCION POR USO SALA AIDA CARTAGENA  JULIO 2022</t>
  </si>
  <si>
    <t>Monto Pagado</t>
  </si>
  <si>
    <t>PAGO ADQUISICION DE EQUIPOS TECNOLOGICOS JULIO 2022</t>
  </si>
  <si>
    <t>B1500000701</t>
  </si>
  <si>
    <t>GLODINET, SRL</t>
  </si>
  <si>
    <t>B1500000709</t>
  </si>
  <si>
    <t>B1500142809</t>
  </si>
  <si>
    <t>B1500137149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</si>
</sst>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3" fontId="10" fillId="0" borderId="2" xfId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4" fontId="4" fillId="0" borderId="0" xfId="0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3" fontId="13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43" fontId="11" fillId="0" borderId="1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43" fontId="10" fillId="0" borderId="4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43" fontId="11" fillId="0" borderId="1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778973</xdr:colOff>
      <xdr:row>0</xdr:row>
      <xdr:rowOff>0</xdr:rowOff>
    </xdr:from>
    <xdr:to>
      <xdr:col>5</xdr:col>
      <xdr:colOff>904875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348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showGridLines="0" tabSelected="1" topLeftCell="A10" zoomScaleNormal="100" workbookViewId="0">
      <selection activeCell="E33" sqref="E33:F33"/>
    </sheetView>
  </sheetViews>
  <sheetFormatPr baseColWidth="10" defaultColWidth="11.42578125" defaultRowHeight="21" x14ac:dyDescent="0.35"/>
  <cols>
    <col min="1" max="1" width="6.85546875" style="1" customWidth="1"/>
    <col min="2" max="2" width="12.140625" style="1" customWidth="1"/>
    <col min="3" max="3" width="19.85546875" style="1" customWidth="1"/>
    <col min="4" max="4" width="45.140625" style="1" bestFit="1" customWidth="1"/>
    <col min="5" max="5" width="26.28515625" style="1" customWidth="1"/>
    <col min="6" max="6" width="40.85546875" style="1" customWidth="1"/>
    <col min="7" max="7" width="19.42578125" style="6" customWidth="1"/>
    <col min="8" max="8" width="15.7109375" customWidth="1"/>
    <col min="9" max="9" width="18" style="1" customWidth="1"/>
    <col min="10" max="10" width="16.85546875" style="1" bestFit="1" customWidth="1"/>
    <col min="11" max="11" width="13.85546875" style="1" customWidth="1"/>
    <col min="12" max="12" width="11.42578125" style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2:11" x14ac:dyDescent="0.35">
      <c r="B1" s="70"/>
      <c r="C1" s="70"/>
      <c r="D1" s="70"/>
      <c r="E1" s="70"/>
      <c r="F1" s="70"/>
      <c r="G1" s="70"/>
    </row>
    <row r="2" spans="2:11" s="2" customFormat="1" x14ac:dyDescent="0.35">
      <c r="B2" s="70"/>
      <c r="C2" s="70"/>
      <c r="D2" s="70"/>
      <c r="E2" s="70"/>
      <c r="F2" s="70"/>
      <c r="G2" s="70"/>
    </row>
    <row r="3" spans="2:11" s="2" customFormat="1" x14ac:dyDescent="0.35">
      <c r="B3" s="70"/>
      <c r="C3" s="70"/>
      <c r="D3" s="70"/>
      <c r="E3" s="70"/>
      <c r="F3" s="70"/>
      <c r="G3" s="70"/>
    </row>
    <row r="4" spans="2:11" s="3" customFormat="1" ht="18.75" customHeight="1" x14ac:dyDescent="0.35">
      <c r="B4" s="71" t="s">
        <v>12</v>
      </c>
      <c r="C4" s="71"/>
      <c r="D4" s="71"/>
      <c r="E4" s="71"/>
      <c r="F4" s="71"/>
      <c r="G4" s="71"/>
    </row>
    <row r="5" spans="2:11" s="3" customFormat="1" ht="19.5" customHeight="1" x14ac:dyDescent="0.35">
      <c r="B5" s="71" t="s">
        <v>13</v>
      </c>
      <c r="C5" s="71"/>
      <c r="D5" s="71"/>
      <c r="E5" s="71"/>
      <c r="F5" s="71"/>
      <c r="G5" s="71"/>
    </row>
    <row r="6" spans="2:11" s="3" customFormat="1" ht="16.5" customHeight="1" x14ac:dyDescent="0.35">
      <c r="B6" s="72" t="s">
        <v>22</v>
      </c>
      <c r="C6" s="72"/>
      <c r="D6" s="72"/>
      <c r="E6" s="72"/>
      <c r="F6" s="72"/>
      <c r="G6" s="72"/>
    </row>
    <row r="7" spans="2:11" x14ac:dyDescent="0.35">
      <c r="B7" s="73" t="s">
        <v>14</v>
      </c>
      <c r="C7" s="73"/>
      <c r="D7" s="73"/>
      <c r="E7" s="73"/>
      <c r="F7" s="73"/>
      <c r="G7" s="73"/>
    </row>
    <row r="8" spans="2:11" ht="31.5" x14ac:dyDescent="0.35">
      <c r="B8" s="17" t="s">
        <v>5</v>
      </c>
      <c r="C8" s="17" t="s">
        <v>6</v>
      </c>
      <c r="D8" s="33" t="s">
        <v>8</v>
      </c>
      <c r="E8" s="74" t="s">
        <v>7</v>
      </c>
      <c r="F8" s="75"/>
      <c r="G8" s="17" t="s">
        <v>18</v>
      </c>
      <c r="H8" s="22" t="s">
        <v>9</v>
      </c>
      <c r="I8" s="22" t="s">
        <v>62</v>
      </c>
      <c r="J8" s="18" t="s">
        <v>20</v>
      </c>
      <c r="K8" s="18" t="s">
        <v>10</v>
      </c>
    </row>
    <row r="9" spans="2:11" s="7" customFormat="1" ht="18" customHeight="1" x14ac:dyDescent="0.3">
      <c r="B9" s="10">
        <v>44743</v>
      </c>
      <c r="C9" s="11" t="s">
        <v>30</v>
      </c>
      <c r="D9" s="30" t="s">
        <v>15</v>
      </c>
      <c r="E9" s="60" t="s">
        <v>23</v>
      </c>
      <c r="F9" s="61"/>
      <c r="G9" s="12">
        <v>44505.5</v>
      </c>
      <c r="H9" s="20">
        <v>44764</v>
      </c>
      <c r="I9" s="21">
        <f>+G9</f>
        <v>44505.5</v>
      </c>
      <c r="J9" s="40">
        <v>0</v>
      </c>
      <c r="K9" s="11" t="s">
        <v>16</v>
      </c>
    </row>
    <row r="10" spans="2:11" s="7" customFormat="1" ht="18" customHeight="1" x14ac:dyDescent="0.3">
      <c r="B10" s="10">
        <v>44743</v>
      </c>
      <c r="C10" s="11" t="s">
        <v>31</v>
      </c>
      <c r="D10" s="31" t="s">
        <v>19</v>
      </c>
      <c r="E10" s="60" t="s">
        <v>23</v>
      </c>
      <c r="F10" s="61"/>
      <c r="G10" s="12">
        <v>5336.09</v>
      </c>
      <c r="H10" s="20">
        <v>44771</v>
      </c>
      <c r="I10" s="21">
        <f>+G10</f>
        <v>5336.09</v>
      </c>
      <c r="J10" s="40">
        <v>0</v>
      </c>
      <c r="K10" s="11" t="s">
        <v>16</v>
      </c>
    </row>
    <row r="11" spans="2:11" s="7" customFormat="1" ht="18" customHeight="1" x14ac:dyDescent="0.3">
      <c r="B11" s="10">
        <v>44743</v>
      </c>
      <c r="C11" s="11" t="s">
        <v>32</v>
      </c>
      <c r="D11" s="30" t="s">
        <v>1</v>
      </c>
      <c r="E11" s="60" t="s">
        <v>24</v>
      </c>
      <c r="F11" s="61"/>
      <c r="G11" s="12">
        <v>13867.13</v>
      </c>
      <c r="H11" s="20">
        <v>44771</v>
      </c>
      <c r="I11" s="12">
        <v>10760.56</v>
      </c>
      <c r="J11" s="40">
        <f>+G11-I11</f>
        <v>3106.5699999999997</v>
      </c>
      <c r="K11" s="39" t="s">
        <v>43</v>
      </c>
    </row>
    <row r="12" spans="2:11" s="7" customFormat="1" ht="18" customHeight="1" x14ac:dyDescent="0.3">
      <c r="B12" s="10">
        <v>44743</v>
      </c>
      <c r="C12" s="19" t="s">
        <v>34</v>
      </c>
      <c r="D12" s="30" t="s">
        <v>0</v>
      </c>
      <c r="E12" s="60" t="s">
        <v>24</v>
      </c>
      <c r="F12" s="61"/>
      <c r="G12" s="12">
        <v>129536</v>
      </c>
      <c r="H12" s="20">
        <v>44771</v>
      </c>
      <c r="I12" s="12">
        <v>98242.8</v>
      </c>
      <c r="J12" s="40">
        <f>+G12-I12</f>
        <v>31293.199999999997</v>
      </c>
      <c r="K12" s="39" t="s">
        <v>43</v>
      </c>
    </row>
    <row r="13" spans="2:11" s="7" customFormat="1" ht="18" customHeight="1" x14ac:dyDescent="0.3">
      <c r="B13" s="10">
        <v>44743</v>
      </c>
      <c r="C13" s="11" t="s">
        <v>33</v>
      </c>
      <c r="D13" s="30" t="s">
        <v>2</v>
      </c>
      <c r="E13" s="60" t="s">
        <v>25</v>
      </c>
      <c r="F13" s="61"/>
      <c r="G13" s="12">
        <v>180721.47</v>
      </c>
      <c r="H13" s="20">
        <v>44771</v>
      </c>
      <c r="I13" s="21">
        <f t="shared" ref="I13:I16" si="0">+G13</f>
        <v>180721.47</v>
      </c>
      <c r="J13" s="40">
        <v>0</v>
      </c>
      <c r="K13" s="11" t="s">
        <v>16</v>
      </c>
    </row>
    <row r="14" spans="2:11" s="7" customFormat="1" ht="18" customHeight="1" x14ac:dyDescent="0.3">
      <c r="B14" s="10">
        <v>44741</v>
      </c>
      <c r="C14" s="20" t="s">
        <v>35</v>
      </c>
      <c r="D14" s="38" t="s">
        <v>36</v>
      </c>
      <c r="E14" s="36" t="s">
        <v>37</v>
      </c>
      <c r="F14" s="37"/>
      <c r="G14" s="12">
        <v>12390</v>
      </c>
      <c r="H14" s="26">
        <v>44789</v>
      </c>
      <c r="I14" s="21">
        <f>+G14</f>
        <v>12390</v>
      </c>
      <c r="J14" s="40"/>
      <c r="K14" s="20" t="s">
        <v>16</v>
      </c>
    </row>
    <row r="15" spans="2:11" s="7" customFormat="1" ht="18" customHeight="1" x14ac:dyDescent="0.3">
      <c r="B15" s="10">
        <v>44743</v>
      </c>
      <c r="C15" s="20" t="s">
        <v>38</v>
      </c>
      <c r="D15" s="32" t="s">
        <v>3</v>
      </c>
      <c r="E15" s="60" t="s">
        <v>26</v>
      </c>
      <c r="F15" s="61"/>
      <c r="G15" s="14">
        <v>48343.1</v>
      </c>
      <c r="H15" s="26">
        <v>44747</v>
      </c>
      <c r="I15" s="21">
        <f t="shared" ref="I15" si="1">+G15</f>
        <v>48343.1</v>
      </c>
      <c r="J15" s="40"/>
      <c r="K15" s="20" t="s">
        <v>16</v>
      </c>
    </row>
    <row r="16" spans="2:11" s="7" customFormat="1" ht="18" customHeight="1" x14ac:dyDescent="0.3">
      <c r="B16" s="10">
        <v>44753</v>
      </c>
      <c r="C16" s="11" t="s">
        <v>39</v>
      </c>
      <c r="D16" s="30" t="s">
        <v>15</v>
      </c>
      <c r="E16" s="60" t="s">
        <v>27</v>
      </c>
      <c r="F16" s="61"/>
      <c r="G16" s="12">
        <v>16893.5</v>
      </c>
      <c r="H16" s="20">
        <v>44772</v>
      </c>
      <c r="I16" s="21">
        <f t="shared" si="0"/>
        <v>16893.5</v>
      </c>
      <c r="J16" s="40">
        <v>0</v>
      </c>
      <c r="K16" s="20" t="s">
        <v>16</v>
      </c>
    </row>
    <row r="17" spans="2:13" s="7" customFormat="1" ht="18" customHeight="1" x14ac:dyDescent="0.3">
      <c r="B17" s="41">
        <v>44750</v>
      </c>
      <c r="C17" s="39" t="s">
        <v>42</v>
      </c>
      <c r="D17" s="38" t="s">
        <v>40</v>
      </c>
      <c r="E17" s="54" t="s">
        <v>41</v>
      </c>
      <c r="F17" s="55"/>
      <c r="G17" s="12">
        <v>35872</v>
      </c>
      <c r="H17" s="42">
        <v>44778</v>
      </c>
      <c r="I17" s="43">
        <v>35872</v>
      </c>
      <c r="J17" s="40">
        <f>410000-I17</f>
        <v>374128</v>
      </c>
      <c r="K17" s="39" t="s">
        <v>43</v>
      </c>
    </row>
    <row r="18" spans="2:13" s="7" customFormat="1" ht="18" customHeight="1" x14ac:dyDescent="0.3">
      <c r="B18" s="10">
        <v>44725</v>
      </c>
      <c r="C18" s="20" t="s">
        <v>44</v>
      </c>
      <c r="D18" s="30" t="s">
        <v>4</v>
      </c>
      <c r="E18" s="60" t="s">
        <v>29</v>
      </c>
      <c r="F18" s="61"/>
      <c r="G18" s="12">
        <v>700</v>
      </c>
      <c r="H18" s="20">
        <v>44785</v>
      </c>
      <c r="I18" s="69">
        <f>6440+2500+2800+1800+700+2500</f>
        <v>16740</v>
      </c>
      <c r="J18" s="68">
        <f>31240-I18</f>
        <v>14500</v>
      </c>
      <c r="K18" s="39" t="s">
        <v>43</v>
      </c>
    </row>
    <row r="19" spans="2:13" s="7" customFormat="1" ht="18" customHeight="1" x14ac:dyDescent="0.3">
      <c r="B19" s="10">
        <v>44733</v>
      </c>
      <c r="C19" s="11" t="s">
        <v>45</v>
      </c>
      <c r="D19" s="30" t="s">
        <v>4</v>
      </c>
      <c r="E19" s="60" t="s">
        <v>29</v>
      </c>
      <c r="F19" s="61"/>
      <c r="G19" s="12">
        <v>1800</v>
      </c>
      <c r="H19" s="20">
        <v>44785</v>
      </c>
      <c r="I19" s="69"/>
      <c r="J19" s="68"/>
      <c r="K19" s="39" t="s">
        <v>43</v>
      </c>
      <c r="M19" s="35"/>
    </row>
    <row r="20" spans="2:13" s="7" customFormat="1" ht="18" customHeight="1" x14ac:dyDescent="0.3">
      <c r="B20" s="47">
        <v>44749</v>
      </c>
      <c r="C20" s="48" t="s">
        <v>38</v>
      </c>
      <c r="D20" s="49" t="s">
        <v>46</v>
      </c>
      <c r="E20" s="45" t="s">
        <v>47</v>
      </c>
      <c r="F20" s="46"/>
      <c r="G20" s="12">
        <v>48343.1</v>
      </c>
      <c r="H20" s="20">
        <v>44778</v>
      </c>
      <c r="I20" s="44">
        <f>+G20</f>
        <v>48343.1</v>
      </c>
      <c r="J20" s="53"/>
      <c r="K20" s="20" t="s">
        <v>16</v>
      </c>
      <c r="M20" s="35"/>
    </row>
    <row r="21" spans="2:13" s="7" customFormat="1" ht="18" customHeight="1" x14ac:dyDescent="0.3">
      <c r="B21" s="47">
        <v>44750</v>
      </c>
      <c r="C21" s="48" t="s">
        <v>42</v>
      </c>
      <c r="D21" s="30" t="s">
        <v>48</v>
      </c>
      <c r="E21" s="45" t="s">
        <v>49</v>
      </c>
      <c r="F21" s="46"/>
      <c r="G21" s="12">
        <v>35872</v>
      </c>
      <c r="H21" s="20">
        <v>44778</v>
      </c>
      <c r="I21" s="44">
        <f t="shared" ref="I21:I23" si="2">+G21</f>
        <v>35872</v>
      </c>
      <c r="J21" s="53"/>
      <c r="K21" s="20" t="s">
        <v>16</v>
      </c>
      <c r="M21" s="35"/>
    </row>
    <row r="22" spans="2:13" s="7" customFormat="1" ht="18" customHeight="1" x14ac:dyDescent="0.3">
      <c r="B22" s="47">
        <v>44753</v>
      </c>
      <c r="C22" s="48" t="s">
        <v>39</v>
      </c>
      <c r="D22" s="30" t="s">
        <v>15</v>
      </c>
      <c r="E22" s="45" t="s">
        <v>50</v>
      </c>
      <c r="F22" s="46"/>
      <c r="G22" s="12">
        <v>16893.509999999998</v>
      </c>
      <c r="H22" s="20">
        <v>44772</v>
      </c>
      <c r="I22" s="44">
        <f t="shared" si="2"/>
        <v>16893.509999999998</v>
      </c>
      <c r="J22" s="53"/>
      <c r="K22" s="20" t="s">
        <v>16</v>
      </c>
      <c r="M22" s="35"/>
    </row>
    <row r="23" spans="2:13" s="7" customFormat="1" ht="18" customHeight="1" x14ac:dyDescent="0.3">
      <c r="B23" s="47">
        <v>44755</v>
      </c>
      <c r="C23" s="48" t="s">
        <v>51</v>
      </c>
      <c r="D23" s="50" t="s">
        <v>54</v>
      </c>
      <c r="E23" s="45" t="s">
        <v>52</v>
      </c>
      <c r="F23" s="46"/>
      <c r="G23" s="12">
        <v>1200000</v>
      </c>
      <c r="H23" s="20">
        <v>44796</v>
      </c>
      <c r="I23" s="44">
        <f t="shared" si="2"/>
        <v>1200000</v>
      </c>
      <c r="J23" s="53"/>
      <c r="K23" s="20" t="s">
        <v>16</v>
      </c>
      <c r="M23" s="35"/>
    </row>
    <row r="24" spans="2:13" s="7" customFormat="1" ht="18" customHeight="1" x14ac:dyDescent="0.3">
      <c r="B24" s="10">
        <v>44755</v>
      </c>
      <c r="C24" s="20" t="s">
        <v>53</v>
      </c>
      <c r="D24" s="32" t="s">
        <v>55</v>
      </c>
      <c r="E24" s="54" t="s">
        <v>28</v>
      </c>
      <c r="F24" s="55"/>
      <c r="G24" s="12">
        <v>17110</v>
      </c>
      <c r="H24" s="39">
        <v>44778</v>
      </c>
      <c r="I24" s="40">
        <f>102660+17110</f>
        <v>119770</v>
      </c>
      <c r="J24" s="40">
        <f>205320-I24</f>
        <v>85550</v>
      </c>
      <c r="K24" s="39" t="s">
        <v>43</v>
      </c>
    </row>
    <row r="25" spans="2:13" s="7" customFormat="1" ht="18" customHeight="1" x14ac:dyDescent="0.3">
      <c r="B25" s="10">
        <v>44756</v>
      </c>
      <c r="C25" s="13" t="s">
        <v>56</v>
      </c>
      <c r="D25" s="15" t="s">
        <v>57</v>
      </c>
      <c r="E25" s="60" t="s">
        <v>61</v>
      </c>
      <c r="F25" s="61"/>
      <c r="G25" s="14">
        <v>10000</v>
      </c>
      <c r="H25" s="26">
        <v>44792</v>
      </c>
      <c r="I25" s="16">
        <v>10000</v>
      </c>
      <c r="J25" s="40"/>
      <c r="K25" s="20" t="s">
        <v>16</v>
      </c>
    </row>
    <row r="26" spans="2:13" s="7" customFormat="1" ht="18" customHeight="1" x14ac:dyDescent="0.3">
      <c r="B26" s="10">
        <v>44757</v>
      </c>
      <c r="C26" s="20" t="s">
        <v>58</v>
      </c>
      <c r="D26" s="25" t="s">
        <v>59</v>
      </c>
      <c r="E26" s="60" t="s">
        <v>60</v>
      </c>
      <c r="F26" s="61"/>
      <c r="G26" s="14">
        <v>17110</v>
      </c>
      <c r="H26" s="26">
        <v>44798</v>
      </c>
      <c r="I26" s="27">
        <v>17110</v>
      </c>
      <c r="J26" s="40"/>
      <c r="K26" s="20" t="s">
        <v>16</v>
      </c>
    </row>
    <row r="27" spans="2:13" s="7" customFormat="1" ht="18" customHeight="1" x14ac:dyDescent="0.3">
      <c r="B27" s="10">
        <v>44762</v>
      </c>
      <c r="C27" s="20" t="s">
        <v>64</v>
      </c>
      <c r="D27" s="32" t="s">
        <v>65</v>
      </c>
      <c r="E27" s="60" t="s">
        <v>63</v>
      </c>
      <c r="F27" s="61"/>
      <c r="G27" s="14">
        <v>6372</v>
      </c>
      <c r="H27" s="20">
        <v>44795</v>
      </c>
      <c r="I27" s="21">
        <f>+G27</f>
        <v>6372</v>
      </c>
      <c r="J27" s="40"/>
      <c r="K27" s="11" t="s">
        <v>16</v>
      </c>
    </row>
    <row r="28" spans="2:13" s="7" customFormat="1" ht="18" customHeight="1" x14ac:dyDescent="0.3">
      <c r="B28" s="10">
        <v>44762</v>
      </c>
      <c r="C28" s="20" t="s">
        <v>66</v>
      </c>
      <c r="D28" s="32" t="s">
        <v>65</v>
      </c>
      <c r="E28" s="60" t="s">
        <v>63</v>
      </c>
      <c r="F28" s="61"/>
      <c r="G28" s="14">
        <v>66670</v>
      </c>
      <c r="H28" s="20">
        <v>44795</v>
      </c>
      <c r="I28" s="21">
        <f>+G28</f>
        <v>66670</v>
      </c>
      <c r="J28" s="40"/>
      <c r="K28" s="11" t="s">
        <v>16</v>
      </c>
    </row>
    <row r="29" spans="2:13" s="7" customFormat="1" ht="18" customHeight="1" x14ac:dyDescent="0.3">
      <c r="B29" s="10">
        <v>44754</v>
      </c>
      <c r="C29" s="20" t="s">
        <v>67</v>
      </c>
      <c r="D29" s="30" t="s">
        <v>4</v>
      </c>
      <c r="E29" s="60" t="s">
        <v>29</v>
      </c>
      <c r="F29" s="61"/>
      <c r="G29" s="14">
        <v>1800</v>
      </c>
      <c r="H29" s="26">
        <v>44804</v>
      </c>
      <c r="I29" s="56">
        <f>16740+2400</f>
        <v>19140</v>
      </c>
      <c r="J29" s="58">
        <f>14500-2500</f>
        <v>12000</v>
      </c>
      <c r="K29" s="39" t="s">
        <v>43</v>
      </c>
    </row>
    <row r="30" spans="2:13" s="7" customFormat="1" ht="18" customHeight="1" x14ac:dyDescent="0.3">
      <c r="B30" s="10">
        <v>44762</v>
      </c>
      <c r="C30" s="20" t="s">
        <v>68</v>
      </c>
      <c r="D30" s="30" t="s">
        <v>4</v>
      </c>
      <c r="E30" s="60" t="s">
        <v>29</v>
      </c>
      <c r="F30" s="61"/>
      <c r="G30" s="14">
        <v>700</v>
      </c>
      <c r="H30" s="26">
        <v>44804</v>
      </c>
      <c r="I30" s="57"/>
      <c r="J30" s="59"/>
      <c r="K30" s="39" t="s">
        <v>43</v>
      </c>
    </row>
    <row r="31" spans="2:13" s="7" customFormat="1" ht="18" customHeight="1" x14ac:dyDescent="0.3">
      <c r="B31" s="10"/>
      <c r="C31" s="20"/>
      <c r="D31" s="34"/>
      <c r="E31" s="60"/>
      <c r="F31" s="61"/>
      <c r="G31" s="14"/>
      <c r="H31" s="26"/>
      <c r="I31" s="27"/>
      <c r="J31" s="21"/>
      <c r="K31" s="20"/>
    </row>
    <row r="32" spans="2:13" s="7" customFormat="1" ht="18" customHeight="1" x14ac:dyDescent="0.3">
      <c r="B32" s="10"/>
      <c r="C32" s="20"/>
      <c r="D32" s="25"/>
      <c r="E32" s="60"/>
      <c r="F32" s="61"/>
      <c r="G32" s="14"/>
      <c r="H32" s="26"/>
      <c r="I32" s="27"/>
      <c r="J32" s="21"/>
      <c r="K32" s="20"/>
    </row>
    <row r="33" spans="2:11" s="7" customFormat="1" ht="18" customHeight="1" x14ac:dyDescent="0.3">
      <c r="B33" s="10"/>
      <c r="C33" s="20"/>
      <c r="D33" s="32"/>
      <c r="E33" s="60"/>
      <c r="F33" s="61"/>
      <c r="G33" s="14"/>
      <c r="H33" s="26"/>
      <c r="I33" s="27"/>
      <c r="J33" s="21"/>
      <c r="K33" s="20"/>
    </row>
    <row r="34" spans="2:11" s="7" customFormat="1" ht="18" customHeight="1" x14ac:dyDescent="0.3">
      <c r="B34" s="10"/>
      <c r="C34" s="20"/>
      <c r="D34" s="25"/>
      <c r="E34" s="64"/>
      <c r="F34" s="65"/>
      <c r="G34" s="14"/>
      <c r="H34" s="26"/>
      <c r="I34" s="27">
        <f t="shared" ref="I34:I35" si="3">+G34</f>
        <v>0</v>
      </c>
      <c r="J34" s="21"/>
      <c r="K34" s="20"/>
    </row>
    <row r="35" spans="2:11" s="7" customFormat="1" ht="18" customHeight="1" x14ac:dyDescent="0.3">
      <c r="B35" s="10"/>
      <c r="C35" s="20"/>
      <c r="D35" s="25"/>
      <c r="E35" s="64"/>
      <c r="F35" s="65"/>
      <c r="G35" s="14"/>
      <c r="H35" s="26"/>
      <c r="I35" s="27">
        <f t="shared" si="3"/>
        <v>0</v>
      </c>
      <c r="J35" s="21"/>
      <c r="K35" s="20"/>
    </row>
    <row r="36" spans="2:11" s="4" customFormat="1" ht="20.25" x14ac:dyDescent="0.3">
      <c r="B36" s="28"/>
      <c r="C36" s="28"/>
      <c r="D36" s="29"/>
      <c r="E36" s="66" t="s">
        <v>11</v>
      </c>
      <c r="F36" s="67"/>
      <c r="G36" s="51">
        <f>SUM(G9:G35)</f>
        <v>1910835.4</v>
      </c>
      <c r="H36" s="51"/>
      <c r="I36" s="51">
        <f>SUM(I9:I35)</f>
        <v>2009975.63</v>
      </c>
      <c r="J36" s="51">
        <f>SUM(J9:J35)</f>
        <v>520577.77</v>
      </c>
      <c r="K36" s="51">
        <f>SUM(K9:K35)</f>
        <v>0</v>
      </c>
    </row>
    <row r="37" spans="2:11" s="4" customFormat="1" x14ac:dyDescent="0.35">
      <c r="B37" s="1"/>
      <c r="C37" s="1"/>
      <c r="D37" s="1"/>
      <c r="G37" s="9"/>
    </row>
    <row r="38" spans="2:11" s="4" customFormat="1" x14ac:dyDescent="0.35">
      <c r="B38" s="8"/>
      <c r="G38" s="9"/>
      <c r="I38" s="52"/>
    </row>
    <row r="39" spans="2:11" s="4" customFormat="1" x14ac:dyDescent="0.35">
      <c r="B39" s="1"/>
      <c r="C39" s="63"/>
      <c r="D39" s="63"/>
      <c r="F39" s="23"/>
      <c r="G39" s="6"/>
      <c r="I39" s="52"/>
    </row>
    <row r="40" spans="2:11" s="4" customFormat="1" x14ac:dyDescent="0.35">
      <c r="B40" s="1"/>
      <c r="C40" s="62"/>
      <c r="D40" s="62"/>
      <c r="F40" s="24"/>
      <c r="G40" s="5"/>
    </row>
    <row r="41" spans="2:11" s="4" customFormat="1" x14ac:dyDescent="0.35">
      <c r="B41" s="1"/>
      <c r="C41" s="1" t="s">
        <v>17</v>
      </c>
      <c r="D41" s="1"/>
      <c r="E41" s="1"/>
      <c r="F41" s="1" t="s">
        <v>21</v>
      </c>
    </row>
    <row r="42" spans="2:11" s="4" customFormat="1" x14ac:dyDescent="0.35">
      <c r="B42" s="1"/>
      <c r="C42" s="1"/>
      <c r="D42" s="1"/>
      <c r="E42" s="1"/>
      <c r="F42" s="1"/>
      <c r="G42" s="6"/>
    </row>
    <row r="49" spans="6:8" x14ac:dyDescent="0.35">
      <c r="F49"/>
      <c r="G49" s="1"/>
      <c r="H49" s="1"/>
    </row>
    <row r="50" spans="6:8" x14ac:dyDescent="0.35">
      <c r="F50"/>
      <c r="G50" s="1"/>
      <c r="H50" s="1"/>
    </row>
    <row r="51" spans="6:8" x14ac:dyDescent="0.35">
      <c r="F51"/>
      <c r="G51" s="1"/>
      <c r="H51" s="1"/>
    </row>
    <row r="52" spans="6:8" x14ac:dyDescent="0.35">
      <c r="F52"/>
      <c r="G52" s="1"/>
      <c r="H52" s="1"/>
    </row>
    <row r="53" spans="6:8" x14ac:dyDescent="0.35">
      <c r="F53"/>
      <c r="G53" s="1"/>
      <c r="H53" s="1"/>
    </row>
    <row r="54" spans="6:8" x14ac:dyDescent="0.35">
      <c r="F54"/>
      <c r="G54" s="1"/>
      <c r="H54" s="1"/>
    </row>
    <row r="55" spans="6:8" x14ac:dyDescent="0.35">
      <c r="F55"/>
      <c r="G55" s="1"/>
      <c r="H55" s="1"/>
    </row>
    <row r="56" spans="6:8" x14ac:dyDescent="0.35">
      <c r="F56"/>
      <c r="G56" s="1"/>
      <c r="H56" s="1"/>
    </row>
    <row r="57" spans="6:8" x14ac:dyDescent="0.35">
      <c r="F57"/>
      <c r="G57" s="1"/>
      <c r="H57" s="1"/>
    </row>
    <row r="58" spans="6:8" x14ac:dyDescent="0.35">
      <c r="F58"/>
      <c r="G58" s="1"/>
      <c r="H58" s="1"/>
    </row>
    <row r="59" spans="6:8" x14ac:dyDescent="0.35">
      <c r="F59"/>
      <c r="G59" s="1"/>
      <c r="H59" s="1"/>
    </row>
    <row r="60" spans="6:8" x14ac:dyDescent="0.35">
      <c r="F60"/>
      <c r="G60" s="1"/>
      <c r="H60" s="1"/>
    </row>
    <row r="61" spans="6:8" x14ac:dyDescent="0.35">
      <c r="F61"/>
      <c r="G61" s="1"/>
      <c r="H61" s="1"/>
    </row>
    <row r="62" spans="6:8" x14ac:dyDescent="0.35">
      <c r="F62"/>
      <c r="G62" s="1"/>
      <c r="H62" s="1"/>
    </row>
    <row r="63" spans="6:8" x14ac:dyDescent="0.35">
      <c r="F63"/>
      <c r="G63" s="1"/>
      <c r="H63" s="1"/>
    </row>
    <row r="64" spans="6:8" x14ac:dyDescent="0.35">
      <c r="F64"/>
      <c r="G64" s="1"/>
      <c r="H64" s="1"/>
    </row>
  </sheetData>
  <mergeCells count="35">
    <mergeCell ref="E8:F8"/>
    <mergeCell ref="E16:F16"/>
    <mergeCell ref="E9:F9"/>
    <mergeCell ref="E19:F19"/>
    <mergeCell ref="E18:F18"/>
    <mergeCell ref="E10:F10"/>
    <mergeCell ref="B1:G3"/>
    <mergeCell ref="B4:G4"/>
    <mergeCell ref="B5:G5"/>
    <mergeCell ref="B6:G6"/>
    <mergeCell ref="B7:G7"/>
    <mergeCell ref="C40:D40"/>
    <mergeCell ref="E29:F29"/>
    <mergeCell ref="E30:F30"/>
    <mergeCell ref="E12:F12"/>
    <mergeCell ref="E26:F26"/>
    <mergeCell ref="E28:F28"/>
    <mergeCell ref="C39:D39"/>
    <mergeCell ref="E31:F31"/>
    <mergeCell ref="E32:F32"/>
    <mergeCell ref="E33:F33"/>
    <mergeCell ref="E34:F34"/>
    <mergeCell ref="E35:F35"/>
    <mergeCell ref="E36:F36"/>
    <mergeCell ref="E27:F27"/>
    <mergeCell ref="E13:F13"/>
    <mergeCell ref="E25:F25"/>
    <mergeCell ref="E17:F17"/>
    <mergeCell ref="I29:I30"/>
    <mergeCell ref="J29:J30"/>
    <mergeCell ref="E11:F11"/>
    <mergeCell ref="E24:F24"/>
    <mergeCell ref="J18:J19"/>
    <mergeCell ref="I18:I19"/>
    <mergeCell ref="E15:F15"/>
  </mergeCells>
  <pageMargins left="0.70866141732283472" right="0.11811023622047245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Smitha Gil</cp:lastModifiedBy>
  <cp:revision/>
  <cp:lastPrinted>2022-05-04T19:35:37Z</cp:lastPrinted>
  <dcterms:created xsi:type="dcterms:W3CDTF">2020-02-07T18:50:15Z</dcterms:created>
  <dcterms:modified xsi:type="dcterms:W3CDTF">2022-08-04T17:10:39Z</dcterms:modified>
  <cp:category/>
  <cp:contentStatus/>
</cp:coreProperties>
</file>