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Septiembre 2022\"/>
    </mc:Choice>
  </mc:AlternateContent>
  <xr:revisionPtr revIDLastSave="0" documentId="13_ncr:1_{13A67ECC-9ABB-416D-90A0-4B9E67FF4792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  <c r="I30" i="4"/>
  <c r="I29" i="4"/>
  <c r="I22" i="4"/>
  <c r="I23" i="4"/>
  <c r="I24" i="4"/>
  <c r="I25" i="4"/>
  <c r="I26" i="4"/>
  <c r="I21" i="4"/>
  <c r="G33" i="4"/>
  <c r="I31" i="4"/>
  <c r="J31" i="4"/>
  <c r="I17" i="4" l="1"/>
  <c r="J17" i="4" s="1"/>
  <c r="J28" i="4" l="1"/>
  <c r="I27" i="4"/>
  <c r="J27" i="4"/>
  <c r="I20" i="4"/>
  <c r="I19" i="4"/>
  <c r="J9" i="4"/>
  <c r="J10" i="4"/>
  <c r="J33" i="4" s="1"/>
  <c r="I12" i="4"/>
  <c r="I13" i="4"/>
  <c r="I14" i="4"/>
  <c r="I16" i="4"/>
  <c r="I11" i="4"/>
  <c r="I33" i="4" s="1"/>
  <c r="K33" i="4"/>
</calcChain>
</file>

<file path=xl/sharedStrings.xml><?xml version="1.0" encoding="utf-8"?>
<sst xmlns="http://schemas.openxmlformats.org/spreadsheetml/2006/main" count="111" uniqueCount="80">
  <si>
    <t>SEGURO NACIONAL DE SALUD (SENASA)</t>
  </si>
  <si>
    <t>ARS HUMANO</t>
  </si>
  <si>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</si>
  <si>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</si>
  <si>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</si>
  <si>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</si>
  <si>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</si>
  <si>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</si>
  <si>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</si>
  <si>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                                INSTITUTO GEOGRÁFICO NACIONAL</t>
  </si>
  <si>
    <t xml:space="preserve">                                                      "José Joaquín Hungría Morell"</t>
  </si>
  <si>
    <t xml:space="preserve">                                                 (VALORES EN RD$)</t>
  </si>
  <si>
    <t>COMPLETO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</si>
  <si>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</si>
  <si>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</si>
  <si>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</si>
  <si>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</si>
  <si>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PENDIENTE</t>
  </si>
  <si>
    <t>Monto Pagado</t>
  </si>
  <si>
    <t>PAGO SERVICIO DE MANTENIMIENTO PARA VEHICULOS DEL IGN JJHM SEPTIEMBRE  2022</t>
  </si>
  <si>
    <t>B1500024643</t>
  </si>
  <si>
    <t>B1500006991</t>
  </si>
  <si>
    <t>B1500000199</t>
  </si>
  <si>
    <t>SONIA ANTONIA LUCIANO PIÑA</t>
  </si>
  <si>
    <t>B1500002717</t>
  </si>
  <si>
    <t>GTG INDUSTRIAL, SRL</t>
  </si>
  <si>
    <t>B1500000950</t>
  </si>
  <si>
    <t>BROTHER RSR SUPPLY OFFICES, SRL</t>
  </si>
  <si>
    <t>B1500043409</t>
  </si>
  <si>
    <t>ALTICE DOMINICANA SRL</t>
  </si>
  <si>
    <t>PAGO INSUMOS DE COCINA PARA USO DEL IGNJJHM SEPTIEMBRE 2022</t>
  </si>
  <si>
    <t>PAGO TONNER &amp; MATERIAL GASTABLE PARA USO DEL IGNJJHM SEPTIEMBRE 2022</t>
  </si>
  <si>
    <t>PAGO SERVCIO DE COMUNICACIÓN SEPTIEMBRE 2022</t>
  </si>
  <si>
    <t xml:space="preserve">                                                       Relación Pagos Proveedores Septiembre   2022</t>
  </si>
  <si>
    <t>B1500324641</t>
  </si>
  <si>
    <t>EDESUR DOMINICANA, S.A</t>
  </si>
  <si>
    <t>PAGO SERVICIO DE NERGIA ELECTRICA SEPTIEMBRE 2022</t>
  </si>
  <si>
    <t>PAGO COMPRA DE AGUA PARA CONSUMO HUMANO SEPTIEMBRE  2022</t>
  </si>
  <si>
    <t>B1500137328</t>
  </si>
  <si>
    <t>B1500146922</t>
  </si>
  <si>
    <t>AGUA PLANETA AZUL, S.A</t>
  </si>
  <si>
    <t>B1500002734</t>
  </si>
  <si>
    <t>PAGO DE UTILES DE LIMPIEZA SEPTIEMBRE 2022</t>
  </si>
  <si>
    <t>B1500000884</t>
  </si>
  <si>
    <t>SUMINISTRO GUIPAK,SRL</t>
  </si>
  <si>
    <t>PAGO ARTICULOS DE LIMPIEZA E HIGUIENE SEPTIEMBRE 2022</t>
  </si>
  <si>
    <t>CERDROMA TRADE SOLUTIONS, SRL</t>
  </si>
  <si>
    <t>CLARO</t>
  </si>
  <si>
    <t>ALTICE DOMINICANA ,S.A</t>
  </si>
  <si>
    <t>JULIO CESAR COLUMBO AQUINO</t>
  </si>
  <si>
    <t>INDUPRISA, SRL</t>
  </si>
  <si>
    <t>B1500179325</t>
  </si>
  <si>
    <t>B1500000113</t>
  </si>
  <si>
    <t>PAGO READECUACION OFICINA UAI SEPTIEMBRE 2022</t>
  </si>
  <si>
    <t>B1500043568</t>
  </si>
  <si>
    <t>B1500000001</t>
  </si>
  <si>
    <t>PAGO SERVICIO DE DATOS SEPTIEMBRE 2022</t>
  </si>
  <si>
    <t>PAGO GRABACION XX CONGRESO DE CIENCIAS GEOGRAFICAS 2022</t>
  </si>
  <si>
    <t>EMPACA,SRL</t>
  </si>
  <si>
    <t>PAGO SERVICIO DE ALQUILER DEL IGNJJHM SEPTIEMBRE 2022</t>
  </si>
  <si>
    <t>B1500000175</t>
  </si>
  <si>
    <t>PAGO REPARACION DE PUERTA CORREDIZA DEL IGNJJHM SEPTIEMBRE 2022</t>
  </si>
  <si>
    <t>B1500001130</t>
  </si>
  <si>
    <t>SOLUCIONES TECNOLOGICAS EMPRESARIALES (STE)</t>
  </si>
  <si>
    <t>PAGO SERVICIOS DE ALQUILER IMPRESORAS MULTIFUNCIONALES  2022</t>
  </si>
  <si>
    <t>BANCO DE RESERVA DE LA REP. DOM.(BSNRESERVA)</t>
  </si>
  <si>
    <t>C-0003-00001247</t>
  </si>
  <si>
    <t>CENTRO AUTOMOTRIZ REMESA SRL.</t>
  </si>
  <si>
    <t>B1500001585</t>
  </si>
  <si>
    <t>B1500000114</t>
  </si>
  <si>
    <t>CEBROMA TRADE SOLUTIONS, SRL</t>
  </si>
  <si>
    <t>MRO MANTENIMIENTO, OPERACIÓN &amp; REPARACION</t>
  </si>
  <si>
    <t>B1500000338</t>
  </si>
  <si>
    <t>ADQUISICION DE ARTICULOS Y MATERIALES DE FERRETERIA SEPT.2022</t>
  </si>
  <si>
    <t>PAGO CURSO CAMBIO CLIMATICO ARGENTINA 2022</t>
  </si>
  <si>
    <t>PAGO SERVICIO DE MANTENIMIENTO ACERAS Y PISOS ACCESO OFICINA UAI. 2022</t>
  </si>
  <si>
    <t>PAGO SERVICIO DE SEGURO DE SALUD  2022</t>
  </si>
  <si>
    <t>PAGOSERVICIOS JURIDICOS SEPTIEMBRE 2022</t>
  </si>
  <si>
    <t>B1500147562</t>
  </si>
  <si>
    <t>B15000147120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</si>
</sst>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3" fontId="13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/>
    </xf>
    <xf numFmtId="43" fontId="11" fillId="2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43" fontId="10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1307177</xdr:colOff>
      <xdr:row>0</xdr:row>
      <xdr:rowOff>0</xdr:rowOff>
    </xdr:from>
    <xdr:to>
      <xdr:col>5</xdr:col>
      <xdr:colOff>1433079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791" y="0"/>
          <a:ext cx="1875038" cy="784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6"/>
  <sheetViews>
    <sheetView showGridLines="0" tabSelected="1" zoomScale="110" zoomScaleNormal="110" workbookViewId="0">
      <selection activeCell="I31" sqref="I31:I32"/>
    </sheetView>
  </sheetViews>
  <sheetFormatPr baseColWidth="10" defaultColWidth="11.42578125" defaultRowHeight="21" x14ac:dyDescent="0.35"/>
  <cols>
    <col min="1" max="1" width="6.85546875" style="1" customWidth="1"/>
    <col min="2" max="2" width="10" style="1" customWidth="1"/>
    <col min="3" max="3" width="18.85546875" style="1" customWidth="1"/>
    <col min="4" max="4" width="51.5703125" style="1" customWidth="1"/>
    <col min="5" max="5" width="26.28515625" style="1" customWidth="1"/>
    <col min="6" max="6" width="56.42578125" style="1" customWidth="1"/>
    <col min="7" max="7" width="19.42578125" style="5" customWidth="1"/>
    <col min="8" max="8" width="12.7109375" customWidth="1"/>
    <col min="9" max="9" width="17" style="1" customWidth="1"/>
    <col min="10" max="10" width="15" style="1" customWidth="1"/>
    <col min="11" max="11" width="13.85546875" style="1" customWidth="1"/>
    <col min="12" max="12" width="11.42578125" style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2:11" x14ac:dyDescent="0.35">
      <c r="B1" s="62"/>
      <c r="C1" s="62"/>
      <c r="D1" s="62"/>
      <c r="E1" s="62"/>
      <c r="F1" s="62"/>
      <c r="G1" s="62"/>
    </row>
    <row r="2" spans="2:11" s="2" customFormat="1" x14ac:dyDescent="0.35">
      <c r="B2" s="62"/>
      <c r="C2" s="62"/>
      <c r="D2" s="62"/>
      <c r="E2" s="62"/>
      <c r="F2" s="62"/>
      <c r="G2" s="62"/>
    </row>
    <row r="3" spans="2:11" s="2" customFormat="1" x14ac:dyDescent="0.35">
      <c r="B3" s="62"/>
      <c r="C3" s="62"/>
      <c r="D3" s="62"/>
      <c r="E3" s="62"/>
      <c r="F3" s="62"/>
      <c r="G3" s="62"/>
    </row>
    <row r="4" spans="2:11" s="3" customFormat="1" ht="18.75" customHeight="1" x14ac:dyDescent="0.35">
      <c r="B4" s="63" t="s">
        <v>9</v>
      </c>
      <c r="C4" s="63"/>
      <c r="D4" s="63"/>
      <c r="E4" s="63"/>
      <c r="F4" s="63"/>
      <c r="G4" s="63"/>
    </row>
    <row r="5" spans="2:11" s="3" customFormat="1" ht="19.5" customHeight="1" x14ac:dyDescent="0.35">
      <c r="B5" s="63" t="s">
        <v>10</v>
      </c>
      <c r="C5" s="63"/>
      <c r="D5" s="63"/>
      <c r="E5" s="63"/>
      <c r="F5" s="63"/>
      <c r="G5" s="63"/>
    </row>
    <row r="6" spans="2:11" s="3" customFormat="1" ht="16.5" customHeight="1" x14ac:dyDescent="0.35">
      <c r="B6" s="64" t="s">
        <v>33</v>
      </c>
      <c r="C6" s="64"/>
      <c r="D6" s="64"/>
      <c r="E6" s="64"/>
      <c r="F6" s="64"/>
      <c r="G6" s="64"/>
    </row>
    <row r="7" spans="2:11" x14ac:dyDescent="0.35">
      <c r="B7" s="65" t="s">
        <v>11</v>
      </c>
      <c r="C7" s="65"/>
      <c r="D7" s="65"/>
      <c r="E7" s="65"/>
      <c r="F7" s="65"/>
      <c r="G7" s="65"/>
    </row>
    <row r="8" spans="2:11" ht="31.5" x14ac:dyDescent="0.35">
      <c r="B8" s="12" t="s">
        <v>2</v>
      </c>
      <c r="C8" s="12" t="s">
        <v>3</v>
      </c>
      <c r="D8" s="24" t="s">
        <v>5</v>
      </c>
      <c r="E8" s="60" t="s">
        <v>4</v>
      </c>
      <c r="F8" s="61"/>
      <c r="G8" s="12" t="s">
        <v>14</v>
      </c>
      <c r="H8" s="16" t="s">
        <v>6</v>
      </c>
      <c r="I8" s="16" t="s">
        <v>18</v>
      </c>
      <c r="J8" s="13" t="s">
        <v>15</v>
      </c>
      <c r="K8" s="13" t="s">
        <v>7</v>
      </c>
    </row>
    <row r="9" spans="2:11" s="6" customFormat="1" ht="18" customHeight="1" x14ac:dyDescent="0.3">
      <c r="B9" s="9">
        <v>44795</v>
      </c>
      <c r="C9" s="14" t="s">
        <v>20</v>
      </c>
      <c r="D9" s="46" t="s">
        <v>1</v>
      </c>
      <c r="E9" s="41" t="s">
        <v>76</v>
      </c>
      <c r="F9" s="41"/>
      <c r="G9" s="34">
        <v>11357.23</v>
      </c>
      <c r="H9" s="14">
        <v>44820</v>
      </c>
      <c r="I9" s="34">
        <v>11357.23</v>
      </c>
      <c r="J9" s="27">
        <f>+G9-I9</f>
        <v>0</v>
      </c>
      <c r="K9" s="14" t="s">
        <v>12</v>
      </c>
    </row>
    <row r="10" spans="2:11" s="6" customFormat="1" ht="18" customHeight="1" x14ac:dyDescent="0.3">
      <c r="B10" s="9">
        <v>44805</v>
      </c>
      <c r="C10" s="14" t="s">
        <v>21</v>
      </c>
      <c r="D10" s="46" t="s">
        <v>0</v>
      </c>
      <c r="E10" s="48" t="s">
        <v>76</v>
      </c>
      <c r="F10" s="41"/>
      <c r="G10" s="34">
        <v>96684.800000000003</v>
      </c>
      <c r="H10" s="14">
        <v>44823</v>
      </c>
      <c r="I10" s="34">
        <v>96684.800000000003</v>
      </c>
      <c r="J10" s="27">
        <f>+G10-I10</f>
        <v>0</v>
      </c>
      <c r="K10" s="14" t="s">
        <v>12</v>
      </c>
    </row>
    <row r="11" spans="2:11" s="6" customFormat="1" ht="18" customHeight="1" x14ac:dyDescent="0.3">
      <c r="B11" s="9">
        <v>44799</v>
      </c>
      <c r="C11" s="14" t="s">
        <v>22</v>
      </c>
      <c r="D11" s="46" t="s">
        <v>23</v>
      </c>
      <c r="E11" s="41" t="s">
        <v>77</v>
      </c>
      <c r="F11" s="41"/>
      <c r="G11" s="34">
        <v>5000</v>
      </c>
      <c r="H11" s="14">
        <v>44823</v>
      </c>
      <c r="I11" s="15">
        <f>+G11</f>
        <v>5000</v>
      </c>
      <c r="J11" s="27">
        <v>0</v>
      </c>
      <c r="K11" s="10" t="s">
        <v>12</v>
      </c>
    </row>
    <row r="12" spans="2:11" s="6" customFormat="1" ht="18" customHeight="1" x14ac:dyDescent="0.3">
      <c r="B12" s="9">
        <v>44805</v>
      </c>
      <c r="C12" s="14" t="s">
        <v>24</v>
      </c>
      <c r="D12" s="46" t="s">
        <v>25</v>
      </c>
      <c r="E12" s="41" t="s">
        <v>30</v>
      </c>
      <c r="F12" s="41"/>
      <c r="G12" s="34">
        <v>15770.3</v>
      </c>
      <c r="H12" s="14">
        <v>44830</v>
      </c>
      <c r="I12" s="11">
        <f>+G12</f>
        <v>15770.3</v>
      </c>
      <c r="J12" s="27"/>
      <c r="K12" s="14" t="s">
        <v>12</v>
      </c>
    </row>
    <row r="13" spans="2:11" s="6" customFormat="1" ht="18" customHeight="1" x14ac:dyDescent="0.3">
      <c r="B13" s="9">
        <v>44805</v>
      </c>
      <c r="C13" s="14" t="s">
        <v>26</v>
      </c>
      <c r="D13" s="46" t="s">
        <v>27</v>
      </c>
      <c r="E13" s="41" t="s">
        <v>31</v>
      </c>
      <c r="F13" s="41"/>
      <c r="G13" s="34">
        <v>47634.6</v>
      </c>
      <c r="H13" s="14">
        <v>44823</v>
      </c>
      <c r="I13" s="11">
        <f>+G13</f>
        <v>47634.6</v>
      </c>
      <c r="J13" s="27"/>
      <c r="K13" s="14" t="s">
        <v>12</v>
      </c>
    </row>
    <row r="14" spans="2:11" s="6" customFormat="1" ht="18" customHeight="1" x14ac:dyDescent="0.3">
      <c r="B14" s="9">
        <v>44805</v>
      </c>
      <c r="C14" s="14" t="s">
        <v>28</v>
      </c>
      <c r="D14" s="46" t="s">
        <v>29</v>
      </c>
      <c r="E14" s="41" t="s">
        <v>32</v>
      </c>
      <c r="F14" s="41"/>
      <c r="G14" s="34">
        <v>46813.02</v>
      </c>
      <c r="H14" s="14">
        <v>44824</v>
      </c>
      <c r="I14" s="15">
        <f t="shared" ref="I14" si="0">+G14</f>
        <v>46813.02</v>
      </c>
      <c r="J14" s="27">
        <v>0</v>
      </c>
      <c r="K14" s="10" t="s">
        <v>12</v>
      </c>
    </row>
    <row r="15" spans="2:11" s="6" customFormat="1" ht="18" customHeight="1" x14ac:dyDescent="0.3">
      <c r="B15" s="9">
        <v>44810</v>
      </c>
      <c r="C15" s="14" t="s">
        <v>60</v>
      </c>
      <c r="D15" s="29" t="s">
        <v>58</v>
      </c>
      <c r="E15" s="41" t="s">
        <v>59</v>
      </c>
      <c r="F15" s="47"/>
      <c r="G15" s="34">
        <v>180721.47</v>
      </c>
      <c r="H15" s="14">
        <v>44834</v>
      </c>
      <c r="I15" s="15">
        <v>180721.47</v>
      </c>
      <c r="J15" s="27"/>
      <c r="K15" s="14" t="s">
        <v>12</v>
      </c>
    </row>
    <row r="16" spans="2:11" s="6" customFormat="1" ht="18" customHeight="1" x14ac:dyDescent="0.3">
      <c r="B16" s="9">
        <v>44810</v>
      </c>
      <c r="C16" s="14" t="s">
        <v>34</v>
      </c>
      <c r="D16" s="29" t="s">
        <v>35</v>
      </c>
      <c r="E16" s="41" t="s">
        <v>36</v>
      </c>
      <c r="F16" s="42"/>
      <c r="G16" s="34">
        <v>42010.77</v>
      </c>
      <c r="H16" s="14">
        <v>44834</v>
      </c>
      <c r="I16" s="15">
        <f>+G16</f>
        <v>42010.77</v>
      </c>
      <c r="J16" s="27"/>
      <c r="K16" s="14" t="s">
        <v>12</v>
      </c>
    </row>
    <row r="17" spans="2:13" s="6" customFormat="1" ht="18" customHeight="1" x14ac:dyDescent="0.3">
      <c r="B17" s="9">
        <v>44810</v>
      </c>
      <c r="C17" s="14" t="s">
        <v>38</v>
      </c>
      <c r="D17" s="46" t="s">
        <v>40</v>
      </c>
      <c r="E17" s="55" t="s">
        <v>37</v>
      </c>
      <c r="F17" s="56"/>
      <c r="G17" s="34">
        <v>700</v>
      </c>
      <c r="H17" s="14">
        <v>44830</v>
      </c>
      <c r="I17" s="51">
        <f>6440+2500+2800+1800+700+2500+2500+2500+2500</f>
        <v>24240</v>
      </c>
      <c r="J17" s="50">
        <f>31740-I17</f>
        <v>7500</v>
      </c>
      <c r="K17" s="26" t="s">
        <v>17</v>
      </c>
    </row>
    <row r="18" spans="2:13" s="6" customFormat="1" ht="18" customHeight="1" x14ac:dyDescent="0.3">
      <c r="B18" s="9">
        <v>44810</v>
      </c>
      <c r="C18" s="14" t="s">
        <v>39</v>
      </c>
      <c r="D18" s="46" t="s">
        <v>40</v>
      </c>
      <c r="E18" s="55" t="s">
        <v>37</v>
      </c>
      <c r="F18" s="56"/>
      <c r="G18" s="34">
        <v>1800</v>
      </c>
      <c r="H18" s="14">
        <v>44830</v>
      </c>
      <c r="I18" s="51"/>
      <c r="J18" s="50"/>
      <c r="K18" s="26" t="s">
        <v>17</v>
      </c>
      <c r="M18" s="25"/>
    </row>
    <row r="19" spans="2:13" s="6" customFormat="1" ht="18" customHeight="1" x14ac:dyDescent="0.3">
      <c r="B19" s="9">
        <v>44810</v>
      </c>
      <c r="C19" s="14" t="s">
        <v>41</v>
      </c>
      <c r="D19" s="29" t="s">
        <v>25</v>
      </c>
      <c r="E19" s="41" t="s">
        <v>42</v>
      </c>
      <c r="F19" s="42"/>
      <c r="G19" s="34">
        <v>49241</v>
      </c>
      <c r="H19" s="14">
        <v>44830</v>
      </c>
      <c r="I19" s="28">
        <f>+G19</f>
        <v>49241</v>
      </c>
      <c r="J19" s="32"/>
      <c r="K19" s="14" t="s">
        <v>12</v>
      </c>
      <c r="M19" s="25"/>
    </row>
    <row r="20" spans="2:13" s="6" customFormat="1" ht="18" customHeight="1" x14ac:dyDescent="0.3">
      <c r="B20" s="9">
        <v>44810</v>
      </c>
      <c r="C20" s="14" t="s">
        <v>43</v>
      </c>
      <c r="D20" s="43" t="s">
        <v>44</v>
      </c>
      <c r="E20" s="41" t="s">
        <v>45</v>
      </c>
      <c r="F20" s="42"/>
      <c r="G20" s="34">
        <v>32830.26</v>
      </c>
      <c r="H20" s="14">
        <v>44830</v>
      </c>
      <c r="I20" s="36">
        <f>+G20</f>
        <v>32830.26</v>
      </c>
      <c r="J20" s="33"/>
      <c r="K20" s="14" t="s">
        <v>12</v>
      </c>
      <c r="M20" s="25"/>
    </row>
    <row r="21" spans="2:13" s="6" customFormat="1" ht="18" customHeight="1" x14ac:dyDescent="0.3">
      <c r="B21" s="9">
        <v>44812</v>
      </c>
      <c r="C21" s="14" t="s">
        <v>52</v>
      </c>
      <c r="D21" s="43" t="s">
        <v>46</v>
      </c>
      <c r="E21" s="55" t="s">
        <v>53</v>
      </c>
      <c r="F21" s="56"/>
      <c r="G21" s="34">
        <v>124589.52</v>
      </c>
      <c r="H21" s="14">
        <v>44834</v>
      </c>
      <c r="I21" s="28">
        <f>+G21</f>
        <v>124589.52</v>
      </c>
      <c r="J21" s="32"/>
      <c r="K21" s="14" t="s">
        <v>12</v>
      </c>
      <c r="M21" s="25"/>
    </row>
    <row r="22" spans="2:13" s="6" customFormat="1" ht="19.5" customHeight="1" x14ac:dyDescent="0.3">
      <c r="B22" s="9">
        <v>44813</v>
      </c>
      <c r="C22" s="14" t="s">
        <v>51</v>
      </c>
      <c r="D22" s="43" t="s">
        <v>47</v>
      </c>
      <c r="E22" s="55" t="s">
        <v>56</v>
      </c>
      <c r="F22" s="56"/>
      <c r="G22" s="34">
        <v>5343.98</v>
      </c>
      <c r="H22" s="14">
        <v>44830</v>
      </c>
      <c r="I22" s="49">
        <f t="shared" ref="I22:I26" si="1">+G22</f>
        <v>5343.98</v>
      </c>
      <c r="J22" s="27"/>
      <c r="K22" s="14" t="s">
        <v>12</v>
      </c>
    </row>
    <row r="23" spans="2:13" s="6" customFormat="1" ht="18" customHeight="1" x14ac:dyDescent="0.3">
      <c r="B23" s="9">
        <v>44813</v>
      </c>
      <c r="C23" s="14" t="s">
        <v>66</v>
      </c>
      <c r="D23" s="43" t="s">
        <v>65</v>
      </c>
      <c r="E23" s="55" t="s">
        <v>74</v>
      </c>
      <c r="F23" s="56"/>
      <c r="G23" s="35">
        <v>16350</v>
      </c>
      <c r="H23" s="14">
        <v>44830</v>
      </c>
      <c r="I23" s="49">
        <f t="shared" si="1"/>
        <v>16350</v>
      </c>
      <c r="J23" s="38"/>
      <c r="K23" s="14"/>
    </row>
    <row r="24" spans="2:13" s="6" customFormat="1" ht="18" customHeight="1" x14ac:dyDescent="0.3">
      <c r="B24" s="9">
        <v>44816</v>
      </c>
      <c r="C24" s="14" t="s">
        <v>54</v>
      </c>
      <c r="D24" s="43" t="s">
        <v>48</v>
      </c>
      <c r="E24" s="55" t="s">
        <v>56</v>
      </c>
      <c r="F24" s="56"/>
      <c r="G24" s="34">
        <v>16893.5</v>
      </c>
      <c r="H24" s="20">
        <v>44834</v>
      </c>
      <c r="I24" s="49">
        <f t="shared" si="1"/>
        <v>16893.5</v>
      </c>
      <c r="J24" s="27"/>
      <c r="K24" s="14" t="s">
        <v>12</v>
      </c>
    </row>
    <row r="25" spans="2:13" s="6" customFormat="1" ht="18" customHeight="1" x14ac:dyDescent="0.3">
      <c r="B25" s="9">
        <v>44816</v>
      </c>
      <c r="C25" s="14" t="s">
        <v>55</v>
      </c>
      <c r="D25" s="43" t="s">
        <v>49</v>
      </c>
      <c r="E25" s="53" t="s">
        <v>57</v>
      </c>
      <c r="F25" s="54"/>
      <c r="G25" s="34">
        <v>149978</v>
      </c>
      <c r="H25" s="14">
        <v>44838</v>
      </c>
      <c r="I25" s="49">
        <f t="shared" si="1"/>
        <v>149978</v>
      </c>
      <c r="J25" s="27"/>
      <c r="K25" s="14" t="s">
        <v>12</v>
      </c>
    </row>
    <row r="26" spans="2:13" s="6" customFormat="1" ht="18" customHeight="1" x14ac:dyDescent="0.3">
      <c r="B26" s="9">
        <v>44816</v>
      </c>
      <c r="C26" s="14" t="s">
        <v>55</v>
      </c>
      <c r="D26" s="43" t="s">
        <v>50</v>
      </c>
      <c r="E26" s="41" t="s">
        <v>61</v>
      </c>
      <c r="F26" s="42"/>
      <c r="G26" s="34">
        <v>15652.92</v>
      </c>
      <c r="H26" s="14">
        <v>44838</v>
      </c>
      <c r="I26" s="49">
        <f t="shared" si="1"/>
        <v>15652.92</v>
      </c>
      <c r="J26" s="14"/>
      <c r="K26" s="14" t="s">
        <v>12</v>
      </c>
    </row>
    <row r="27" spans="2:13" s="6" customFormat="1" ht="18" customHeight="1" x14ac:dyDescent="0.3">
      <c r="B27" s="9">
        <v>44817</v>
      </c>
      <c r="C27" s="14" t="s">
        <v>62</v>
      </c>
      <c r="D27" s="43" t="s">
        <v>63</v>
      </c>
      <c r="E27" s="53" t="s">
        <v>64</v>
      </c>
      <c r="F27" s="54"/>
      <c r="G27" s="35">
        <v>17110</v>
      </c>
      <c r="H27" s="44">
        <v>44834</v>
      </c>
      <c r="I27" s="45">
        <f>102660+17110+17110+17110</f>
        <v>153990</v>
      </c>
      <c r="J27" s="45">
        <f>205320-I27</f>
        <v>51330</v>
      </c>
      <c r="K27" s="14" t="s">
        <v>17</v>
      </c>
    </row>
    <row r="28" spans="2:13" s="6" customFormat="1" ht="18" customHeight="1" x14ac:dyDescent="0.3">
      <c r="B28" s="9">
        <v>44820</v>
      </c>
      <c r="C28" s="14" t="s">
        <v>68</v>
      </c>
      <c r="D28" s="23" t="s">
        <v>67</v>
      </c>
      <c r="E28" s="55" t="s">
        <v>19</v>
      </c>
      <c r="F28" s="56"/>
      <c r="G28" s="34">
        <v>48539.3</v>
      </c>
      <c r="H28" s="14">
        <v>44844</v>
      </c>
      <c r="I28" s="40">
        <f>35872+151582.8+48539.3</f>
        <v>235994.09999999998</v>
      </c>
      <c r="J28" s="39">
        <f>410000-I28</f>
        <v>174005.90000000002</v>
      </c>
      <c r="K28" s="14" t="s">
        <v>17</v>
      </c>
    </row>
    <row r="29" spans="2:13" s="6" customFormat="1" ht="18" customHeight="1" x14ac:dyDescent="0.3">
      <c r="B29" s="9">
        <v>44824</v>
      </c>
      <c r="C29" s="14" t="s">
        <v>69</v>
      </c>
      <c r="D29" s="23" t="s">
        <v>70</v>
      </c>
      <c r="E29" s="55" t="s">
        <v>75</v>
      </c>
      <c r="F29" s="56"/>
      <c r="G29" s="35">
        <v>66186.14</v>
      </c>
      <c r="H29" s="14">
        <v>44839</v>
      </c>
      <c r="I29" s="27">
        <f>+G29</f>
        <v>66186.14</v>
      </c>
      <c r="J29" s="27"/>
      <c r="K29" s="14" t="s">
        <v>12</v>
      </c>
    </row>
    <row r="30" spans="2:13" s="6" customFormat="1" ht="18" customHeight="1" x14ac:dyDescent="0.3">
      <c r="B30" s="9">
        <v>44819</v>
      </c>
      <c r="C30" s="14" t="s">
        <v>72</v>
      </c>
      <c r="D30" s="19" t="s">
        <v>71</v>
      </c>
      <c r="E30" s="55" t="s">
        <v>73</v>
      </c>
      <c r="F30" s="56"/>
      <c r="G30" s="35">
        <v>44512.959999999999</v>
      </c>
      <c r="H30" s="20">
        <v>44854</v>
      </c>
      <c r="I30" s="27">
        <f>+G30</f>
        <v>44512.959999999999</v>
      </c>
      <c r="J30" s="15"/>
      <c r="K30" s="14" t="s">
        <v>12</v>
      </c>
    </row>
    <row r="31" spans="2:13" s="6" customFormat="1" ht="18" customHeight="1" x14ac:dyDescent="0.3">
      <c r="B31" s="9">
        <v>44827</v>
      </c>
      <c r="C31" s="14" t="s">
        <v>78</v>
      </c>
      <c r="D31" s="46" t="s">
        <v>40</v>
      </c>
      <c r="E31" s="55" t="s">
        <v>37</v>
      </c>
      <c r="F31" s="56"/>
      <c r="G31" s="34">
        <v>700</v>
      </c>
      <c r="H31" s="20">
        <v>44124</v>
      </c>
      <c r="I31" s="51">
        <f>6440+2500+2800+1800+700+2500+2500+2500+2500+2500</f>
        <v>26740</v>
      </c>
      <c r="J31" s="50">
        <f>31740-I31</f>
        <v>5000</v>
      </c>
      <c r="K31" s="14" t="s">
        <v>17</v>
      </c>
    </row>
    <row r="32" spans="2:13" s="6" customFormat="1" ht="18" customHeight="1" x14ac:dyDescent="0.3">
      <c r="B32" s="9">
        <v>44825</v>
      </c>
      <c r="C32" s="14" t="s">
        <v>79</v>
      </c>
      <c r="D32" s="46" t="s">
        <v>40</v>
      </c>
      <c r="E32" s="55" t="s">
        <v>37</v>
      </c>
      <c r="F32" s="56"/>
      <c r="G32" s="34">
        <v>1800</v>
      </c>
      <c r="H32" s="20">
        <v>44124</v>
      </c>
      <c r="I32" s="51"/>
      <c r="J32" s="50"/>
      <c r="K32" s="14" t="s">
        <v>17</v>
      </c>
    </row>
    <row r="33" spans="2:11" s="4" customFormat="1" ht="20.25" x14ac:dyDescent="0.3">
      <c r="B33" s="21"/>
      <c r="C33" s="21"/>
      <c r="D33" s="22"/>
      <c r="E33" s="58" t="s">
        <v>8</v>
      </c>
      <c r="F33" s="59"/>
      <c r="G33" s="30">
        <f>SUM(G9:G32)</f>
        <v>1038219.77</v>
      </c>
      <c r="H33" s="30"/>
      <c r="I33" s="30">
        <f>SUM(I9:I31)</f>
        <v>1408534.5699999998</v>
      </c>
      <c r="J33" s="30">
        <f>SUM(J9:J31)</f>
        <v>237835.90000000002</v>
      </c>
      <c r="K33" s="30">
        <f>SUM(K11:K31)</f>
        <v>0</v>
      </c>
    </row>
    <row r="34" spans="2:11" s="4" customFormat="1" x14ac:dyDescent="0.35">
      <c r="B34" s="1"/>
      <c r="C34" s="1"/>
      <c r="D34" s="1"/>
      <c r="G34" s="8"/>
    </row>
    <row r="35" spans="2:11" s="4" customFormat="1" x14ac:dyDescent="0.35">
      <c r="B35" s="7"/>
      <c r="G35" s="8"/>
      <c r="I35" s="31"/>
    </row>
    <row r="36" spans="2:11" s="4" customFormat="1" x14ac:dyDescent="0.35">
      <c r="B36" s="1"/>
      <c r="C36" s="57"/>
      <c r="D36" s="57"/>
      <c r="F36" s="17"/>
      <c r="G36" s="8"/>
      <c r="I36" s="31"/>
    </row>
    <row r="37" spans="2:11" s="4" customFormat="1" x14ac:dyDescent="0.35">
      <c r="B37" s="1"/>
      <c r="C37" s="52"/>
      <c r="D37" s="52"/>
      <c r="F37" s="18"/>
      <c r="G37" s="37"/>
    </row>
    <row r="38" spans="2:11" s="4" customFormat="1" x14ac:dyDescent="0.35">
      <c r="B38" s="1"/>
      <c r="C38" s="1" t="s">
        <v>13</v>
      </c>
      <c r="D38" s="1"/>
      <c r="E38" s="1"/>
      <c r="F38" s="1" t="s">
        <v>16</v>
      </c>
    </row>
    <row r="39" spans="2:11" s="4" customFormat="1" x14ac:dyDescent="0.35">
      <c r="B39" s="1"/>
      <c r="C39" s="1"/>
      <c r="D39" s="1"/>
      <c r="E39" s="1"/>
      <c r="F39" s="1"/>
      <c r="G39" s="5"/>
    </row>
    <row r="46" spans="2:11" x14ac:dyDescent="0.35">
      <c r="F46"/>
      <c r="G46" s="1"/>
      <c r="H46" s="1"/>
    </row>
    <row r="47" spans="2:11" x14ac:dyDescent="0.35">
      <c r="F47"/>
      <c r="G47" s="1"/>
      <c r="H47" s="1"/>
    </row>
    <row r="48" spans="2:11" x14ac:dyDescent="0.35">
      <c r="F48"/>
      <c r="G48" s="1"/>
      <c r="H48" s="1"/>
    </row>
    <row r="49" spans="6:8" x14ac:dyDescent="0.35">
      <c r="F49"/>
      <c r="G49" s="1"/>
      <c r="H49" s="1"/>
    </row>
    <row r="50" spans="6:8" x14ac:dyDescent="0.35">
      <c r="F50"/>
      <c r="G50" s="1"/>
      <c r="H50" s="1"/>
    </row>
    <row r="51" spans="6:8" x14ac:dyDescent="0.35">
      <c r="F51"/>
      <c r="G51" s="1"/>
      <c r="H51" s="1"/>
    </row>
    <row r="52" spans="6:8" x14ac:dyDescent="0.35">
      <c r="F52"/>
      <c r="G52" s="1"/>
      <c r="H52" s="1"/>
    </row>
    <row r="53" spans="6:8" x14ac:dyDescent="0.35">
      <c r="F53"/>
      <c r="G53" s="1"/>
      <c r="H53" s="1"/>
    </row>
    <row r="54" spans="6:8" x14ac:dyDescent="0.35">
      <c r="F54"/>
      <c r="G54" s="1"/>
      <c r="H54" s="1"/>
    </row>
    <row r="55" spans="6:8" x14ac:dyDescent="0.35">
      <c r="F55"/>
      <c r="G55" s="1"/>
      <c r="H55" s="1"/>
    </row>
    <row r="56" spans="6:8" x14ac:dyDescent="0.35">
      <c r="F56"/>
      <c r="G56" s="1"/>
      <c r="H56" s="1"/>
    </row>
  </sheetData>
  <mergeCells count="26">
    <mergeCell ref="E32:F32"/>
    <mergeCell ref="I31:I32"/>
    <mergeCell ref="J31:J32"/>
    <mergeCell ref="E8:F8"/>
    <mergeCell ref="E21:F21"/>
    <mergeCell ref="B1:G3"/>
    <mergeCell ref="B4:G4"/>
    <mergeCell ref="B5:G5"/>
    <mergeCell ref="B6:G6"/>
    <mergeCell ref="B7:G7"/>
    <mergeCell ref="J17:J18"/>
    <mergeCell ref="I17:I18"/>
    <mergeCell ref="C37:D37"/>
    <mergeCell ref="E27:F27"/>
    <mergeCell ref="E24:F24"/>
    <mergeCell ref="C36:D36"/>
    <mergeCell ref="E28:F28"/>
    <mergeCell ref="E29:F29"/>
    <mergeCell ref="E30:F30"/>
    <mergeCell ref="E31:F31"/>
    <mergeCell ref="E33:F33"/>
    <mergeCell ref="E25:F25"/>
    <mergeCell ref="E18:F18"/>
    <mergeCell ref="E17:F17"/>
    <mergeCell ref="E23:F23"/>
    <mergeCell ref="E22:F22"/>
  </mergeCells>
  <pageMargins left="0.70866141732283472" right="0.11811023622047245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2022-05-04T19:35:37Z</cp:lastPrinted>
  <dcterms:created xsi:type="dcterms:W3CDTF">2020-02-07T18:50:15Z</dcterms:created>
  <dcterms:modified xsi:type="dcterms:W3CDTF">2022-09-28T17:59:09Z</dcterms:modified>
  <cp:category/>
  <cp:contentStatus/>
</cp:coreProperties>
</file>