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Julio Fijo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G12" i="1"/>
  <c r="E12" i="1"/>
  <c r="L11" i="1"/>
  <c r="L12" i="1" s="1"/>
  <c r="K11" i="1"/>
  <c r="K12" i="1" s="1"/>
  <c r="J11" i="1"/>
  <c r="J12" i="1" s="1"/>
  <c r="I11" i="1"/>
  <c r="I12" i="1" s="1"/>
  <c r="H11" i="1"/>
  <c r="F11" i="1" l="1"/>
  <c r="F12" i="1" s="1"/>
  <c r="H12" i="1"/>
  <c r="N11" i="1" l="1"/>
  <c r="N12" i="1" s="1"/>
</calcChain>
</file>

<file path=xl/sharedStrings.xml><?xml version="1.0" encoding="utf-8"?>
<sst xmlns="http://schemas.openxmlformats.org/spreadsheetml/2006/main" count="18" uniqueCount="18">
  <si>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</si>
  <si>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</si>
  <si>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</si>
  <si>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</si>
  <si>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</si>
  <si>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</si>
  <si>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</si>
  <si>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</si>
  <si>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</si>
  <si>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</si>
  <si>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</si>
  <si>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</si>
  <si>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</si>
  <si>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 xml:space="preserve">Director Nacional </t>
  </si>
  <si>
    <t xml:space="preserve">Fijo </t>
  </si>
  <si>
    <t xml:space="preserve">Alejandro Zacarías Jiménez Reyes </t>
  </si>
  <si>
    <t>INSTITUTO GEOGRÁFICO NACIONAL JOSÉ JOAQUÍN HUNGRÍA MORELL</t>
  </si>
  <si>
    <t>NÓMINA DE PAGO DEL PERSONAL FIJO - JULIO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</si>
</sst>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3" fontId="5" fillId="0" borderId="8" xfId="1" applyFont="1" applyFill="1" applyBorder="1" applyAlignment="1"/>
    <xf numFmtId="43" fontId="5" fillId="0" borderId="9" xfId="1" applyFont="1" applyFill="1" applyBorder="1" applyAlignment="1"/>
    <xf numFmtId="43" fontId="7" fillId="0" borderId="9" xfId="1" applyFont="1" applyFill="1" applyBorder="1" applyAlignment="1"/>
    <xf numFmtId="43" fontId="5" fillId="0" borderId="10" xfId="0" applyNumberFormat="1" applyFont="1" applyFill="1" applyBorder="1" applyAlignment="1"/>
    <xf numFmtId="0" fontId="6" fillId="0" borderId="0" xfId="0" applyFont="1" applyFill="1" applyAlignment="1"/>
    <xf numFmtId="43" fontId="6" fillId="0" borderId="11" xfId="0" applyNumberFormat="1" applyFont="1" applyFill="1" applyBorder="1" applyAlignment="1"/>
    <xf numFmtId="43" fontId="6" fillId="0" borderId="12" xfId="0" applyNumberFormat="1" applyFont="1" applyFill="1" applyBorder="1" applyAlignment="1"/>
    <xf numFmtId="43" fontId="6" fillId="0" borderId="13" xfId="0" applyNumberFormat="1" applyFont="1" applyFill="1" applyBorder="1" applyAlignment="1"/>
    <xf numFmtId="0" fontId="8" fillId="0" borderId="0" xfId="0" applyFont="1" applyFill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0</xdr:row>
      <xdr:rowOff>95250</xdr:rowOff>
    </xdr:from>
    <xdr:to>
      <xdr:col>7</xdr:col>
      <xdr:colOff>312965</xdr:colOff>
      <xdr:row>5</xdr:row>
      <xdr:rowOff>49481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BB758910-0C51-4219-95D3-4F7F004819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4679" y="95250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6"/>
  <sheetViews>
    <sheetView tabSelected="1" zoomScale="70" zoomScaleNormal="70" workbookViewId="0">
      <selection activeCell="G5" sqref="G5"/>
    </sheetView>
  </sheetViews>
  <sheetFormatPr baseColWidth="10" defaultRowHeight="15" x14ac:dyDescent="0.25"/>
  <cols>
    <col min="1" max="1" width="2" bestFit="1" customWidth="1"/>
    <col min="2" max="2" width="31.5703125" bestFit="1" customWidth="1"/>
    <col min="3" max="3" width="17.85546875" style="26" bestFit="1" customWidth="1"/>
    <col min="4" max="4" width="7" bestFit="1" customWidth="1"/>
    <col min="5" max="5" width="22.140625" bestFit="1" customWidth="1"/>
    <col min="6" max="6" width="18" customWidth="1"/>
    <col min="7" max="7" width="18.85546875" customWidth="1"/>
    <col min="8" max="8" width="23.28515625" customWidth="1"/>
    <col min="9" max="9" width="20" customWidth="1"/>
    <col min="10" max="10" width="21.140625" bestFit="1" customWidth="1"/>
    <col min="11" max="12" width="21.5703125" bestFit="1" customWidth="1"/>
    <col min="13" max="13" width="34.28515625" bestFit="1" customWidth="1"/>
    <col min="14" max="14" width="17.28515625" bestFit="1" customWidth="1"/>
  </cols>
  <sheetData>
    <row r="7" spans="1:14" x14ac:dyDescent="0.25">
      <c r="A7" s="12"/>
      <c r="B7" s="12"/>
      <c r="C7" s="29" t="s">
        <v>16</v>
      </c>
      <c r="D7" s="29"/>
      <c r="E7" s="29"/>
      <c r="F7" s="29"/>
      <c r="G7" s="29"/>
      <c r="H7" s="29"/>
      <c r="I7" s="29"/>
      <c r="J7" s="29"/>
      <c r="K7" s="12"/>
      <c r="L7" s="12"/>
      <c r="M7" s="12"/>
      <c r="N7" s="12"/>
    </row>
    <row r="8" spans="1:14" x14ac:dyDescent="0.25">
      <c r="A8" s="1"/>
      <c r="B8" s="1"/>
      <c r="C8" s="30" t="s">
        <v>17</v>
      </c>
      <c r="D8" s="30"/>
      <c r="E8" s="30"/>
      <c r="F8" s="30"/>
      <c r="G8" s="30"/>
      <c r="H8" s="30"/>
      <c r="I8" s="30"/>
      <c r="J8" s="30"/>
      <c r="K8" s="1"/>
      <c r="L8" s="1"/>
      <c r="M8" s="12"/>
      <c r="N8" s="12"/>
    </row>
    <row r="9" spans="1:14" ht="15.75" thickBot="1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13"/>
      <c r="M9" s="13"/>
      <c r="N9" s="13"/>
    </row>
    <row r="10" spans="1:14" ht="15.75" thickBot="1" x14ac:dyDescent="0.3">
      <c r="A10" s="2"/>
      <c r="B10" s="3" t="s">
        <v>0</v>
      </c>
      <c r="C10" s="27" t="s">
        <v>1</v>
      </c>
      <c r="D10" s="4" t="s">
        <v>2</v>
      </c>
      <c r="E10" s="14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15" t="s">
        <v>11</v>
      </c>
      <c r="N10" s="6" t="s">
        <v>12</v>
      </c>
    </row>
    <row r="11" spans="1:14" ht="15.75" thickBot="1" x14ac:dyDescent="0.3">
      <c r="A11" s="7">
        <v>1</v>
      </c>
      <c r="B11" s="8" t="s">
        <v>15</v>
      </c>
      <c r="C11" s="28" t="s">
        <v>13</v>
      </c>
      <c r="D11" s="9" t="s">
        <v>14</v>
      </c>
      <c r="E11" s="16">
        <v>275000</v>
      </c>
      <c r="F11" s="17">
        <f>ROUND(IF(((E11-H11-I11)&gt;34106.75)*((E11-H11-I11)&lt;51160.08),(((E11-H11-I11)-34106.75)*0.15),+IF(((E11-H11-I11)&gt;51160.08)*((E11-H11-I11)&lt;71055.58),((((E11-H11-I11)-51160.08)*0.2)+2558),+IF((E11-H11-I11)&gt;71055.58,(((E11-H11-I11)-71055.58)*25%)+6537.17,0))),2)</f>
        <v>55360.1</v>
      </c>
      <c r="G11" s="17">
        <v>25</v>
      </c>
      <c r="H11" s="17">
        <f>ROUND(IF((E11)&gt;(9855*20),((9855*20)*0.0287),(E11)*0.0287),2)</f>
        <v>5656.77</v>
      </c>
      <c r="I11" s="17">
        <f>ROUND(IF((E11)&gt;(9855*10),((9855*10)*0.0304),(E11)*0.0304),2)</f>
        <v>2995.92</v>
      </c>
      <c r="J11" s="17">
        <f>ROUND(IF((E11)&gt;(9855*10),((9855*10)*0.0709),(E11)*0.0709),2)</f>
        <v>6987.2</v>
      </c>
      <c r="K11" s="17">
        <f>ROUND(IF((E11)&gt;(9855*20),((9855*20)*0.071),(E11)*0.071),2)</f>
        <v>13994.1</v>
      </c>
      <c r="L11" s="18">
        <f>+ROUND(IF(E11&gt;(9855*4),((9855*4)*0.011),E11*0.011),2)</f>
        <v>433.62</v>
      </c>
      <c r="M11" s="18"/>
      <c r="N11" s="19">
        <f>E11-G11-F11-H11-I11-M11</f>
        <v>210962.21</v>
      </c>
    </row>
    <row r="12" spans="1:14" ht="15.75" thickBot="1" x14ac:dyDescent="0.3">
      <c r="A12" s="20"/>
      <c r="B12" s="20"/>
      <c r="C12" s="10"/>
      <c r="D12" s="10"/>
      <c r="E12" s="21">
        <f>SUM(E11)</f>
        <v>275000</v>
      </c>
      <c r="F12" s="22">
        <f t="shared" ref="F12:N12" si="0">SUM(F11)</f>
        <v>55360.1</v>
      </c>
      <c r="G12" s="22">
        <f t="shared" si="0"/>
        <v>25</v>
      </c>
      <c r="H12" s="22">
        <f t="shared" si="0"/>
        <v>5656.77</v>
      </c>
      <c r="I12" s="22">
        <f t="shared" si="0"/>
        <v>2995.92</v>
      </c>
      <c r="J12" s="22">
        <f t="shared" si="0"/>
        <v>6987.2</v>
      </c>
      <c r="K12" s="22">
        <f t="shared" si="0"/>
        <v>13994.1</v>
      </c>
      <c r="L12" s="22">
        <f t="shared" si="0"/>
        <v>433.62</v>
      </c>
      <c r="M12" s="22">
        <f t="shared" si="0"/>
        <v>0</v>
      </c>
      <c r="N12" s="23">
        <f t="shared" si="0"/>
        <v>210962.21</v>
      </c>
    </row>
    <row r="13" spans="1:14" x14ac:dyDescent="0.25">
      <c r="A13" s="24"/>
      <c r="B13" s="24"/>
      <c r="C13" s="11"/>
      <c r="D13" s="11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6" spans="1:14" x14ac:dyDescent="0.25">
      <c r="I16" s="25"/>
    </row>
  </sheetData>
  <mergeCells count="5">
    <mergeCell ref="C7:J7"/>
    <mergeCell ref="C8:J8"/>
    <mergeCell ref="A9:E9"/>
    <mergeCell ref="F9:H9"/>
    <mergeCell ref="I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Fijo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2017-11-29T15:38:29Z</dcterms:created>
  <dcterms:modified xsi:type="dcterms:W3CDTF">2017-12-04T16:21:12Z</dcterms:modified>
</cp:coreProperties>
</file>