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-file-01\Administrativo\2022\OAI 2022\Febrero 2022\Contabilidad\"/>
    </mc:Choice>
  </mc:AlternateContent>
  <xr:revisionPtr revIDLastSave="0" documentId="8_{25773EA3-61F7-4343-8E09-A9ACCD5911D2}" xr6:coauthVersionLast="36" xr6:coauthVersionMax="36" xr10:uidLastSave="{00000000-0000-0000-0000-000000000000}"/>
  <bookViews>
    <workbookView xWindow="0" yWindow="0" windowWidth="15360" windowHeight="7230" xr2:uid="{249350D0-6C51-4C3C-A3F0-1FD3667529AF}"/>
  </bookViews>
  <sheets>
    <sheet name="FEB.2022 OAI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7" i="1" l="1"/>
  <c r="G57" i="1"/>
  <c r="G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G12" i="1"/>
  <c r="C12" i="1"/>
  <c r="G11" i="1"/>
  <c r="C11" i="1"/>
  <c r="H10" i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G10" i="1"/>
  <c r="F46" i="1"/>
  <c r="C10" i="1"/>
  <c r="H57" i="1" l="1"/>
  <c r="H47" i="1"/>
  <c r="H48" i="1" s="1"/>
  <c r="H49" i="1" s="1"/>
  <c r="H50" i="1" s="1"/>
  <c r="H51" i="1" s="1"/>
  <c r="H52" i="1" s="1"/>
  <c r="H53" i="1" s="1"/>
  <c r="H54" i="1" s="1"/>
  <c r="H55" i="1" s="1"/>
  <c r="H56" i="1" s="1"/>
</calcChain>
</file>

<file path=xl/sharedStrings.xml><?xml version="1.0" encoding="utf-8"?>
<sst xmlns="http://schemas.openxmlformats.org/spreadsheetml/2006/main" count="114" uniqueCount="79">
  <si>
    <t>Instituto  Geográfico  Nacional</t>
  </si>
  <si>
    <t>"José Joaquín Hungría Morell"</t>
  </si>
  <si>
    <t>Ingresos - Egresos- Febrero 2022</t>
  </si>
  <si>
    <t>(Valores en  RD$)</t>
  </si>
  <si>
    <t>Cuenta Bancaria:010-020600-0</t>
  </si>
  <si>
    <t>FECHA</t>
  </si>
  <si>
    <t>NÚMERO DE LIB</t>
  </si>
  <si>
    <t>OBJETAL</t>
  </si>
  <si>
    <t>DETALLE</t>
  </si>
  <si>
    <t>DÉBITO</t>
  </si>
  <si>
    <t>CRÉDITO</t>
  </si>
  <si>
    <t>BALANCE</t>
  </si>
  <si>
    <t>BALANCE INICIAL</t>
  </si>
  <si>
    <t>2.1.1.1.01</t>
  </si>
  <si>
    <t>2.1.5.2.01</t>
  </si>
  <si>
    <t>2.1.5.1.01</t>
  </si>
  <si>
    <t>2.1.5.3.01</t>
  </si>
  <si>
    <t>2.1.1.2.08</t>
  </si>
  <si>
    <t>2.1.1.2.05</t>
  </si>
  <si>
    <t>2.1.1.2.11</t>
  </si>
  <si>
    <t>2.2.5.1.01</t>
  </si>
  <si>
    <t>2.2.1.5.01</t>
  </si>
  <si>
    <t>2.2.6.3.01</t>
  </si>
  <si>
    <t>2.2.5.3.04</t>
  </si>
  <si>
    <t>2.2.1.6.01</t>
  </si>
  <si>
    <t>2.3.1.1.01</t>
  </si>
  <si>
    <t>2.3.7.1.01</t>
  </si>
  <si>
    <t>2.2.1.3.01</t>
  </si>
  <si>
    <t>2.2.8.7.04</t>
  </si>
  <si>
    <t>2.2.7.2.06</t>
  </si>
  <si>
    <t>2.3.9.1.01</t>
  </si>
  <si>
    <t>Total Gastos</t>
  </si>
  <si>
    <t xml:space="preserve"> APLICACIONES FINANCIERAS</t>
  </si>
  <si>
    <t>4.1.</t>
  </si>
  <si>
    <t xml:space="preserve"> INCREMENTO DE ACTIVOS FINANCIEROS</t>
  </si>
  <si>
    <t>4.1.1</t>
  </si>
  <si>
    <t>INCREMENTO DE ACTIVOS FINANCIEROS CORRIENTES</t>
  </si>
  <si>
    <t>4.1.2</t>
  </si>
  <si>
    <t>INCREMENTO DE ACTIVOS FINANCIEROS NO CORRIENTES</t>
  </si>
  <si>
    <t>4.2.</t>
  </si>
  <si>
    <t xml:space="preserve"> DISMINUCIÓN DE PASIVOS</t>
  </si>
  <si>
    <t>4.2.1</t>
  </si>
  <si>
    <t xml:space="preserve"> DISMINUCIÓN DE PASIVOS CORRIENTES</t>
  </si>
  <si>
    <t>4.2.2.</t>
  </si>
  <si>
    <t>DISMINUCIÓN DE PASIVOS NO CORRIENTES</t>
  </si>
  <si>
    <t>4.3.</t>
  </si>
  <si>
    <t>DISMINUCIÓN DE FONDOS DE TERCEROS</t>
  </si>
  <si>
    <t>4.3.5</t>
  </si>
  <si>
    <t>DISMINUCIÓN DEPÓSITOS FONDOS DE TERCEROS</t>
  </si>
  <si>
    <t>TOTAL APLICACIONES FINANCIERAS</t>
  </si>
  <si>
    <t>MONTO NETO</t>
  </si>
  <si>
    <t>Fuente: SIGEF</t>
  </si>
  <si>
    <t>Fecha de registro: hasta el 28 de febrero 2022.</t>
  </si>
  <si>
    <t>Fecha de imputación: hasta el 28 de febrero 2022.</t>
  </si>
  <si>
    <t xml:space="preserve">                                    Elaborado Por:</t>
  </si>
  <si>
    <t xml:space="preserve">           Revisado Por:</t>
  </si>
  <si>
    <t xml:space="preserve">                              Brenda Y. Matos De Ogando</t>
  </si>
  <si>
    <t>María Lajara Herrera De Ruiz</t>
  </si>
  <si>
    <t xml:space="preserve">                                 Enc. de Contabilidad </t>
  </si>
  <si>
    <t xml:space="preserve">Enc. Administrativa Financiera </t>
  </si>
  <si>
    <t>TRANSFERENCIA BANCARIA</t>
  </si>
  <si>
    <t>IGN</t>
  </si>
  <si>
    <t xml:space="preserve">EMPACA, SRL. </t>
  </si>
  <si>
    <t>CLARO, S.A.</t>
  </si>
  <si>
    <t>SERVICIO NACIONAL DE SALUD (SENASA)</t>
  </si>
  <si>
    <t>ARS HUMANO</t>
  </si>
  <si>
    <t>STE,SRL</t>
  </si>
  <si>
    <t>EDESUR DOMINICANA, S.A.</t>
  </si>
  <si>
    <t>ALTICE DOMINICANA, S.A.</t>
  </si>
  <si>
    <t>AGUA PLANETA AZUL</t>
  </si>
  <si>
    <t>SUNIX PETROLEUM SRL.</t>
  </si>
  <si>
    <t>GESCOR, EIRL</t>
  </si>
  <si>
    <t>CENTRO AUTOMOTRIZ REMESAS,S.A.</t>
  </si>
  <si>
    <t>Nulo</t>
  </si>
  <si>
    <t>E &amp; C MULTISERVICES, EIRL</t>
  </si>
  <si>
    <t>SUMINISTRO GUIPACK, SRL.</t>
  </si>
  <si>
    <t>GTG INDUSTRIAL, SRL.</t>
  </si>
  <si>
    <t>LOLA 5 MULTISERVICE, SRL.</t>
  </si>
  <si>
    <t>1.4.1.2.01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</si>
</sst>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name val="Calibri"/>
      <family val="2"/>
      <scheme val="minor"/>
    </font>
    <font>
      <b/>
      <sz val="12"/>
      <name val="Times New Roman"/>
      <family val="1"/>
    </font>
    <font>
      <b/>
      <u val="double"/>
      <sz val="12"/>
      <color theme="1"/>
      <name val="Times New Roman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Times New Roman"/>
      <family val="1"/>
    </font>
    <font>
      <b/>
      <u val="double"/>
      <sz val="12"/>
      <color theme="0"/>
      <name val="Times New Roman"/>
      <family val="1"/>
    </font>
    <font>
      <b/>
      <u val="double"/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/>
      <right style="thin">
        <color indexed="64"/>
      </right>
      <top style="thin">
        <color theme="4" tint="0.3999755851924192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2" fillId="2" borderId="0" xfId="0" applyFont="1" applyFill="1" applyAlignment="1">
      <alignment horizontal="center"/>
    </xf>
    <xf numFmtId="0" fontId="3" fillId="0" borderId="0" xfId="0" applyFont="1"/>
    <xf numFmtId="0" fontId="2" fillId="0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4" fillId="2" borderId="0" xfId="0" applyFont="1" applyFill="1" applyBorder="1" applyAlignment="1"/>
    <xf numFmtId="0" fontId="5" fillId="0" borderId="0" xfId="0" applyFont="1"/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0" borderId="0" xfId="0" applyFont="1"/>
    <xf numFmtId="0" fontId="7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3" fontId="7" fillId="3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4" fontId="2" fillId="2" borderId="4" xfId="0" applyNumberFormat="1" applyFont="1" applyFill="1" applyBorder="1" applyAlignment="1">
      <alignment horizontal="center"/>
    </xf>
    <xf numFmtId="1" fontId="5" fillId="2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43" fontId="5" fillId="2" borderId="4" xfId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5" fillId="2" borderId="0" xfId="0" applyFont="1" applyFill="1"/>
    <xf numFmtId="43" fontId="5" fillId="2" borderId="3" xfId="1" applyFont="1" applyFill="1" applyBorder="1" applyAlignment="1">
      <alignment horizontal="center" vertical="center" wrapText="1"/>
    </xf>
    <xf numFmtId="4" fontId="8" fillId="4" borderId="2" xfId="0" applyNumberFormat="1" applyFont="1" applyFill="1" applyBorder="1" applyAlignment="1">
      <alignment vertical="center" wrapText="1"/>
    </xf>
    <xf numFmtId="4" fontId="4" fillId="4" borderId="2" xfId="0" applyNumberFormat="1" applyFont="1" applyFill="1" applyBorder="1" applyAlignment="1">
      <alignment horizontal="center" vertical="center" wrapText="1"/>
    </xf>
    <xf numFmtId="4" fontId="8" fillId="4" borderId="5" xfId="0" applyNumberFormat="1" applyFont="1" applyFill="1" applyBorder="1" applyAlignment="1">
      <alignment vertical="center" wrapText="1"/>
    </xf>
    <xf numFmtId="43" fontId="4" fillId="4" borderId="2" xfId="1" applyFont="1" applyFill="1" applyBorder="1" applyAlignment="1">
      <alignment vertical="center" wrapText="1"/>
    </xf>
    <xf numFmtId="0" fontId="4" fillId="0" borderId="6" xfId="0" applyFont="1" applyBorder="1" applyAlignment="1">
      <alignment horizontal="left" vertical="center" wrapText="1"/>
    </xf>
    <xf numFmtId="4" fontId="9" fillId="0" borderId="4" xfId="0" applyNumberFormat="1" applyFont="1" applyBorder="1" applyAlignment="1">
      <alignment horizontal="right" wrapText="1"/>
    </xf>
    <xf numFmtId="43" fontId="5" fillId="2" borderId="7" xfId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 indent="2"/>
    </xf>
    <xf numFmtId="4" fontId="10" fillId="0" borderId="4" xfId="0" applyNumberFormat="1" applyFont="1" applyBorder="1" applyAlignment="1">
      <alignment horizontal="right" wrapText="1"/>
    </xf>
    <xf numFmtId="14" fontId="2" fillId="4" borderId="3" xfId="0" applyNumberFormat="1" applyFont="1" applyFill="1" applyBorder="1" applyAlignment="1">
      <alignment horizontal="center"/>
    </xf>
    <xf numFmtId="1" fontId="5" fillId="4" borderId="4" xfId="0" applyNumberFormat="1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left" vertical="center" wrapText="1"/>
    </xf>
    <xf numFmtId="39" fontId="4" fillId="5" borderId="9" xfId="1" applyNumberFormat="1" applyFont="1" applyFill="1" applyBorder="1" applyAlignment="1">
      <alignment horizontal="right" vertical="center" wrapText="1"/>
    </xf>
    <xf numFmtId="43" fontId="4" fillId="5" borderId="10" xfId="0" applyNumberFormat="1" applyFont="1" applyFill="1" applyBorder="1" applyAlignment="1">
      <alignment horizontal="left" vertical="center" wrapText="1"/>
    </xf>
    <xf numFmtId="4" fontId="8" fillId="3" borderId="2" xfId="0" applyNumberFormat="1" applyFont="1" applyFill="1" applyBorder="1" applyAlignment="1">
      <alignment vertical="center" wrapText="1"/>
    </xf>
    <xf numFmtId="4" fontId="4" fillId="3" borderId="2" xfId="0" applyNumberFormat="1" applyFont="1" applyFill="1" applyBorder="1" applyAlignment="1">
      <alignment horizontal="center" vertical="center" wrapText="1"/>
    </xf>
    <xf numFmtId="4" fontId="8" fillId="3" borderId="11" xfId="0" applyNumberFormat="1" applyFont="1" applyFill="1" applyBorder="1" applyAlignment="1">
      <alignment vertical="center" wrapText="1"/>
    </xf>
    <xf numFmtId="43" fontId="4" fillId="3" borderId="2" xfId="1" applyFont="1" applyFill="1" applyBorder="1" applyAlignment="1">
      <alignment vertical="center" wrapText="1"/>
    </xf>
    <xf numFmtId="43" fontId="4" fillId="3" borderId="11" xfId="1" applyFont="1" applyFill="1" applyBorder="1" applyAlignment="1">
      <alignment vertical="center" wrapText="1"/>
    </xf>
    <xf numFmtId="0" fontId="11" fillId="0" borderId="0" xfId="0" applyFont="1" applyBorder="1"/>
    <xf numFmtId="4" fontId="12" fillId="2" borderId="0" xfId="0" applyNumberFormat="1" applyFont="1" applyFill="1" applyBorder="1" applyAlignment="1">
      <alignment horizontal="center" vertical="center" wrapText="1"/>
    </xf>
    <xf numFmtId="4" fontId="13" fillId="2" borderId="0" xfId="0" applyNumberFormat="1" applyFont="1" applyFill="1" applyBorder="1" applyAlignment="1">
      <alignment vertical="center" wrapText="1"/>
    </xf>
    <xf numFmtId="43" fontId="14" fillId="2" borderId="0" xfId="1" applyFont="1" applyFill="1" applyBorder="1" applyAlignment="1">
      <alignment vertical="center" wrapText="1"/>
    </xf>
    <xf numFmtId="4" fontId="14" fillId="2" borderId="0" xfId="0" applyNumberFormat="1" applyFont="1" applyFill="1" applyBorder="1" applyAlignment="1">
      <alignment vertical="center" wrapText="1"/>
    </xf>
    <xf numFmtId="0" fontId="7" fillId="2" borderId="0" xfId="0" applyFont="1" applyFill="1"/>
    <xf numFmtId="43" fontId="2" fillId="0" borderId="0" xfId="0" applyNumberFormat="1" applyFont="1"/>
    <xf numFmtId="0" fontId="4" fillId="2" borderId="0" xfId="0" applyFont="1" applyFill="1"/>
    <xf numFmtId="1" fontId="5" fillId="0" borderId="4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3.jpg@01D2DE0B.4AE0F8F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1402081</xdr:colOff>
      <xdr:row>0</xdr:row>
      <xdr:rowOff>0</xdr:rowOff>
    </xdr:from>
    <xdr:to>
      <xdr:col>4</xdr:col>
      <xdr:colOff>2417445</xdr:colOff>
      <xdr:row>2</xdr:row>
      <xdr:rowOff>22860</xdr:rowOff>
    </xdr:to>
    <xdr:pic>
      <xdr:nvPicPr>
        <xdr:cNvPr id="2" name="Imagen 1" descr="LOGO IGN">
          <a:extLst>
            <a:ext uri="{FF2B5EF4-FFF2-40B4-BE49-F238E27FC236}">
              <a16:creationId xmlns:a16="http://schemas.microsoft.com/office/drawing/2014/main" id="{72E6D886-11E5-4067-84B3-3160FBA25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02631" y="0"/>
          <a:ext cx="1015364" cy="422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2/Contabilidad/Febrero%202022/Ingresos-Egresos%2002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.2022"/>
      <sheetName val="ENE.2022 OAI"/>
      <sheetName val="FEB-2022"/>
      <sheetName val="FEB.2022 OAI"/>
    </sheetNames>
    <sheetDataSet>
      <sheetData sheetId="0"/>
      <sheetData sheetId="1"/>
      <sheetData sheetId="2">
        <row r="10">
          <cell r="B10" t="str">
            <v>471-1</v>
          </cell>
        </row>
        <row r="11">
          <cell r="B11" t="str">
            <v>495-1</v>
          </cell>
        </row>
        <row r="12">
          <cell r="B12" t="str">
            <v>479-1</v>
          </cell>
        </row>
        <row r="13">
          <cell r="B13" t="str">
            <v>59-1</v>
          </cell>
        </row>
        <row r="14">
          <cell r="B14" t="str">
            <v>59-1</v>
          </cell>
        </row>
        <row r="15">
          <cell r="B15" t="str">
            <v>59-1</v>
          </cell>
        </row>
        <row r="16">
          <cell r="B16" t="str">
            <v>59-1</v>
          </cell>
        </row>
        <row r="17">
          <cell r="B17" t="str">
            <v>61-1</v>
          </cell>
        </row>
        <row r="18">
          <cell r="B18" t="str">
            <v>61-1</v>
          </cell>
        </row>
        <row r="19">
          <cell r="B19" t="str">
            <v>61-1</v>
          </cell>
        </row>
        <row r="20">
          <cell r="B20" t="str">
            <v>61-1</v>
          </cell>
        </row>
        <row r="21">
          <cell r="B21" t="str">
            <v>63-1</v>
          </cell>
        </row>
        <row r="22">
          <cell r="B22" t="str">
            <v>63-1</v>
          </cell>
        </row>
        <row r="23">
          <cell r="B23" t="str">
            <v>63-1</v>
          </cell>
        </row>
        <row r="24">
          <cell r="B24" t="str">
            <v>63-1</v>
          </cell>
        </row>
        <row r="25">
          <cell r="B25" t="str">
            <v>74-1</v>
          </cell>
        </row>
        <row r="26">
          <cell r="B26" t="str">
            <v>74-1</v>
          </cell>
        </row>
        <row r="27">
          <cell r="B27" t="str">
            <v>74-1</v>
          </cell>
        </row>
        <row r="28">
          <cell r="B28" t="str">
            <v>74-1</v>
          </cell>
        </row>
        <row r="29">
          <cell r="B29" t="str">
            <v>39-1</v>
          </cell>
        </row>
        <row r="30">
          <cell r="B30" t="str">
            <v>41-1</v>
          </cell>
        </row>
        <row r="31">
          <cell r="B31" t="str">
            <v>43-1</v>
          </cell>
        </row>
        <row r="32">
          <cell r="B32" t="str">
            <v>43-1</v>
          </cell>
        </row>
        <row r="33">
          <cell r="B33" t="str">
            <v>51-1</v>
          </cell>
        </row>
        <row r="34">
          <cell r="B34" t="str">
            <v>57-1</v>
          </cell>
        </row>
        <row r="35">
          <cell r="B35" t="str">
            <v>66-1</v>
          </cell>
        </row>
        <row r="36">
          <cell r="B36" t="str">
            <v>80-1</v>
          </cell>
        </row>
        <row r="37">
          <cell r="B37" t="str">
            <v>82-1</v>
          </cell>
        </row>
        <row r="38">
          <cell r="B38" t="str">
            <v>89-1</v>
          </cell>
        </row>
        <row r="39">
          <cell r="B39" t="str">
            <v>91-1</v>
          </cell>
        </row>
        <row r="40">
          <cell r="B40" t="str">
            <v>93-1</v>
          </cell>
        </row>
        <row r="41">
          <cell r="B41" t="str">
            <v>96-1</v>
          </cell>
        </row>
        <row r="42">
          <cell r="B42" t="str">
            <v>98-1</v>
          </cell>
        </row>
        <row r="43">
          <cell r="B43" t="str">
            <v>102-1</v>
          </cell>
        </row>
        <row r="44">
          <cell r="B44" t="str">
            <v>108-1</v>
          </cell>
        </row>
        <row r="45">
          <cell r="B45" t="str">
            <v>111-1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FA39A-EAAE-4F30-9953-F1468213BDFF}">
  <sheetPr>
    <pageSetUpPr fitToPage="1"/>
  </sheetPr>
  <dimension ref="A1:I64"/>
  <sheetViews>
    <sheetView showGridLines="0" tabSelected="1" zoomScale="80" zoomScaleNormal="80" workbookViewId="0">
      <selection activeCell="D10" sqref="D10:D12"/>
    </sheetView>
  </sheetViews>
  <sheetFormatPr baseColWidth="10" defaultColWidth="70" defaultRowHeight="15.75" x14ac:dyDescent="0.25"/>
  <cols>
    <col min="1" max="1" width="5.140625" style="15" customWidth="1"/>
    <col min="2" max="2" width="20" style="15" customWidth="1"/>
    <col min="3" max="4" width="20.42578125" style="15" customWidth="1"/>
    <col min="5" max="5" width="52.28515625" style="3" customWidth="1"/>
    <col min="6" max="6" width="20.42578125" style="15" customWidth="1"/>
    <col min="7" max="7" width="20.140625" style="15" customWidth="1"/>
    <col min="8" max="8" width="21.7109375" style="3" customWidth="1"/>
    <col min="9" max="16384" width="70" style="15"/>
  </cols>
  <sheetData>
    <row r="1" spans="1:9" s="3" customFormat="1" x14ac:dyDescent="0.25">
      <c r="A1" s="1"/>
      <c r="B1" s="1"/>
      <c r="C1" s="2"/>
      <c r="D1" s="2"/>
      <c r="E1" s="1"/>
      <c r="F1" s="2"/>
      <c r="G1" s="2"/>
      <c r="H1" s="1"/>
    </row>
    <row r="2" spans="1:9" s="3" customFormat="1" x14ac:dyDescent="0.25">
      <c r="A2" s="1"/>
      <c r="B2" s="1"/>
      <c r="C2" s="2"/>
      <c r="D2" s="2"/>
      <c r="E2" s="1"/>
      <c r="F2" s="2"/>
      <c r="G2" s="2"/>
      <c r="H2" s="1"/>
    </row>
    <row r="3" spans="1:9" s="6" customFormat="1" x14ac:dyDescent="0.25">
      <c r="A3" s="4"/>
      <c r="B3" s="5" t="s">
        <v>0</v>
      </c>
      <c r="C3" s="5"/>
      <c r="D3" s="5"/>
      <c r="E3" s="5"/>
      <c r="F3" s="5"/>
      <c r="G3" s="5"/>
      <c r="H3" s="5"/>
    </row>
    <row r="4" spans="1:9" s="6" customFormat="1" x14ac:dyDescent="0.25">
      <c r="A4" s="4"/>
      <c r="B4" s="5" t="s">
        <v>1</v>
      </c>
      <c r="C4" s="5"/>
      <c r="D4" s="5"/>
      <c r="E4" s="5"/>
      <c r="F4" s="5"/>
      <c r="G4" s="5"/>
      <c r="H4" s="5"/>
    </row>
    <row r="5" spans="1:9" s="6" customFormat="1" x14ac:dyDescent="0.25">
      <c r="A5" s="4"/>
      <c r="B5" s="5" t="s">
        <v>2</v>
      </c>
      <c r="C5" s="5"/>
      <c r="D5" s="5"/>
      <c r="E5" s="5"/>
      <c r="F5" s="5"/>
      <c r="G5" s="5"/>
      <c r="H5" s="5"/>
    </row>
    <row r="6" spans="1:9" s="9" customFormat="1" x14ac:dyDescent="0.25">
      <c r="A6" s="7"/>
      <c r="B6" s="8" t="s">
        <v>3</v>
      </c>
      <c r="C6" s="8"/>
      <c r="D6" s="8"/>
      <c r="E6" s="8"/>
      <c r="F6" s="8"/>
      <c r="G6" s="8"/>
      <c r="H6" s="8"/>
    </row>
    <row r="7" spans="1:9" s="9" customFormat="1" x14ac:dyDescent="0.25">
      <c r="A7" s="7"/>
      <c r="B7" s="8" t="s">
        <v>4</v>
      </c>
      <c r="C7" s="8"/>
      <c r="D7" s="8"/>
      <c r="E7" s="8"/>
      <c r="F7" s="8"/>
      <c r="G7" s="8"/>
      <c r="H7" s="8"/>
      <c r="I7" s="10"/>
    </row>
    <row r="8" spans="1:9" x14ac:dyDescent="0.25">
      <c r="A8" s="11"/>
      <c r="B8" s="12" t="s">
        <v>5</v>
      </c>
      <c r="C8" s="12" t="s">
        <v>6</v>
      </c>
      <c r="D8" s="12" t="s">
        <v>7</v>
      </c>
      <c r="E8" s="13" t="s">
        <v>8</v>
      </c>
      <c r="F8" s="12" t="s">
        <v>9</v>
      </c>
      <c r="G8" s="12" t="s">
        <v>10</v>
      </c>
      <c r="H8" s="14" t="s">
        <v>11</v>
      </c>
    </row>
    <row r="9" spans="1:9" x14ac:dyDescent="0.25">
      <c r="A9" s="11"/>
      <c r="B9" s="16"/>
      <c r="C9" s="16"/>
      <c r="D9" s="16"/>
      <c r="E9" s="17" t="s">
        <v>12</v>
      </c>
      <c r="F9" s="16"/>
      <c r="G9" s="16"/>
      <c r="H9" s="18">
        <v>14614696.939999999</v>
      </c>
    </row>
    <row r="10" spans="1:9" s="19" customFormat="1" ht="18" customHeight="1" x14ac:dyDescent="0.25">
      <c r="B10" s="20">
        <v>44609</v>
      </c>
      <c r="C10" s="21" t="str">
        <f>+'[1]FEB-2022'!B10</f>
        <v>471-1</v>
      </c>
      <c r="D10" s="21" t="s">
        <v>78</v>
      </c>
      <c r="E10" s="22" t="s">
        <v>60</v>
      </c>
      <c r="F10" s="23">
        <v>4221025.71</v>
      </c>
      <c r="G10" s="23">
        <f>+'[1]FEB-2022'!F10</f>
        <v>0</v>
      </c>
      <c r="H10" s="23">
        <f>+H9+F10+G10</f>
        <v>18835722.649999999</v>
      </c>
    </row>
    <row r="11" spans="1:9" s="19" customFormat="1" ht="18" customHeight="1" x14ac:dyDescent="0.25">
      <c r="B11" s="20">
        <v>44609</v>
      </c>
      <c r="C11" s="21" t="str">
        <f>+'[1]FEB-2022'!B11</f>
        <v>495-1</v>
      </c>
      <c r="D11" s="21" t="s">
        <v>78</v>
      </c>
      <c r="E11" s="22" t="s">
        <v>60</v>
      </c>
      <c r="F11" s="23">
        <v>1150326.28</v>
      </c>
      <c r="G11" s="23">
        <f>+'[1]FEB-2022'!F11</f>
        <v>0</v>
      </c>
      <c r="H11" s="23">
        <f t="shared" ref="H11:H45" si="0">+H10+F11+G11</f>
        <v>19986048.93</v>
      </c>
    </row>
    <row r="12" spans="1:9" s="19" customFormat="1" ht="18" customHeight="1" x14ac:dyDescent="0.25">
      <c r="B12" s="20">
        <v>44609</v>
      </c>
      <c r="C12" s="21" t="str">
        <f>+'[1]FEB-2022'!B12</f>
        <v>479-1</v>
      </c>
      <c r="D12" s="21" t="s">
        <v>78</v>
      </c>
      <c r="E12" s="22" t="s">
        <v>60</v>
      </c>
      <c r="F12" s="23">
        <v>4221025.71</v>
      </c>
      <c r="G12" s="23">
        <f>+'[1]FEB-2022'!F12</f>
        <v>0</v>
      </c>
      <c r="H12" s="23">
        <f t="shared" si="0"/>
        <v>24207074.640000001</v>
      </c>
    </row>
    <row r="13" spans="1:9" s="24" customFormat="1" ht="18" customHeight="1" x14ac:dyDescent="0.25">
      <c r="B13" s="20">
        <v>44600</v>
      </c>
      <c r="C13" s="21" t="str">
        <f>+'[1]FEB-2022'!B13</f>
        <v>59-1</v>
      </c>
      <c r="D13" s="21" t="s">
        <v>13</v>
      </c>
      <c r="E13" s="22" t="s">
        <v>61</v>
      </c>
      <c r="F13" s="23"/>
      <c r="G13" s="23">
        <v>-2450000</v>
      </c>
      <c r="H13" s="23">
        <f t="shared" si="0"/>
        <v>21757074.640000001</v>
      </c>
    </row>
    <row r="14" spans="1:9" s="25" customFormat="1" ht="18" customHeight="1" x14ac:dyDescent="0.25">
      <c r="B14" s="20">
        <v>44600</v>
      </c>
      <c r="C14" s="21" t="str">
        <f>+'[1]FEB-2022'!B14</f>
        <v>59-1</v>
      </c>
      <c r="D14" s="21" t="s">
        <v>14</v>
      </c>
      <c r="E14" s="22" t="s">
        <v>61</v>
      </c>
      <c r="F14" s="23"/>
      <c r="G14" s="23">
        <v>-167696.22</v>
      </c>
      <c r="H14" s="23">
        <f t="shared" si="0"/>
        <v>21589378.420000002</v>
      </c>
    </row>
    <row r="15" spans="1:9" s="19" customFormat="1" ht="18" customHeight="1" x14ac:dyDescent="0.25">
      <c r="B15" s="20">
        <v>44600</v>
      </c>
      <c r="C15" s="21" t="str">
        <f>+'[1]FEB-2022'!B15</f>
        <v>59-1</v>
      </c>
      <c r="D15" s="21" t="s">
        <v>15</v>
      </c>
      <c r="E15" s="22" t="s">
        <v>61</v>
      </c>
      <c r="F15" s="23"/>
      <c r="G15" s="23">
        <v>-173950</v>
      </c>
      <c r="H15" s="23">
        <f t="shared" si="0"/>
        <v>21415428.420000002</v>
      </c>
    </row>
    <row r="16" spans="1:9" s="11" customFormat="1" ht="18" customHeight="1" x14ac:dyDescent="0.25">
      <c r="B16" s="20">
        <v>44600</v>
      </c>
      <c r="C16" s="21" t="str">
        <f>+'[1]FEB-2022'!B16</f>
        <v>59-1</v>
      </c>
      <c r="D16" s="21" t="s">
        <v>16</v>
      </c>
      <c r="E16" s="22" t="s">
        <v>61</v>
      </c>
      <c r="F16" s="23"/>
      <c r="G16" s="23">
        <v>-20488.91</v>
      </c>
      <c r="H16" s="23">
        <f t="shared" si="0"/>
        <v>21394939.510000002</v>
      </c>
    </row>
    <row r="17" spans="2:8" s="11" customFormat="1" ht="18" customHeight="1" x14ac:dyDescent="0.25">
      <c r="B17" s="20">
        <v>44600</v>
      </c>
      <c r="C17" s="21" t="str">
        <f>+'[1]FEB-2022'!B17</f>
        <v>61-1</v>
      </c>
      <c r="D17" s="21" t="s">
        <v>17</v>
      </c>
      <c r="E17" s="22" t="s">
        <v>61</v>
      </c>
      <c r="F17" s="23"/>
      <c r="G17" s="23">
        <v>-1043000</v>
      </c>
      <c r="H17" s="23">
        <f t="shared" si="0"/>
        <v>20351939.510000002</v>
      </c>
    </row>
    <row r="18" spans="2:8" s="11" customFormat="1" ht="18" customHeight="1" x14ac:dyDescent="0.25">
      <c r="B18" s="20">
        <v>44600</v>
      </c>
      <c r="C18" s="21" t="str">
        <f>+'[1]FEB-2022'!B18</f>
        <v>61-1</v>
      </c>
      <c r="D18" s="21" t="s">
        <v>14</v>
      </c>
      <c r="E18" s="22" t="s">
        <v>61</v>
      </c>
      <c r="F18" s="23"/>
      <c r="G18" s="23">
        <v>-73948.7</v>
      </c>
      <c r="H18" s="23">
        <f t="shared" si="0"/>
        <v>20277990.810000002</v>
      </c>
    </row>
    <row r="19" spans="2:8" s="11" customFormat="1" ht="18" customHeight="1" x14ac:dyDescent="0.25">
      <c r="B19" s="20">
        <v>44600</v>
      </c>
      <c r="C19" s="21" t="str">
        <f>+'[1]FEB-2022'!B19</f>
        <v>61-1</v>
      </c>
      <c r="D19" s="21" t="s">
        <v>15</v>
      </c>
      <c r="E19" s="22" t="s">
        <v>61</v>
      </c>
      <c r="F19" s="23"/>
      <c r="G19" s="23">
        <v>-74053</v>
      </c>
      <c r="H19" s="23">
        <f t="shared" si="0"/>
        <v>20203937.810000002</v>
      </c>
    </row>
    <row r="20" spans="2:8" s="11" customFormat="1" ht="18" customHeight="1" x14ac:dyDescent="0.25">
      <c r="B20" s="20">
        <v>44600</v>
      </c>
      <c r="C20" s="21" t="str">
        <f>+'[1]FEB-2022'!B20</f>
        <v>61-1</v>
      </c>
      <c r="D20" s="21" t="s">
        <v>16</v>
      </c>
      <c r="E20" s="22" t="s">
        <v>61</v>
      </c>
      <c r="F20" s="23"/>
      <c r="G20" s="23">
        <v>-7893.56</v>
      </c>
      <c r="H20" s="23">
        <f t="shared" si="0"/>
        <v>20196044.250000004</v>
      </c>
    </row>
    <row r="21" spans="2:8" s="11" customFormat="1" ht="18" customHeight="1" x14ac:dyDescent="0.25">
      <c r="B21" s="20">
        <v>44600</v>
      </c>
      <c r="C21" s="21" t="str">
        <f>+'[1]FEB-2022'!B21</f>
        <v>63-1</v>
      </c>
      <c r="D21" s="21" t="s">
        <v>18</v>
      </c>
      <c r="E21" s="22" t="s">
        <v>61</v>
      </c>
      <c r="F21" s="23"/>
      <c r="G21" s="23">
        <v>-104000</v>
      </c>
      <c r="H21" s="23">
        <f t="shared" si="0"/>
        <v>20092044.250000004</v>
      </c>
    </row>
    <row r="22" spans="2:8" s="11" customFormat="1" ht="18" customHeight="1" x14ac:dyDescent="0.25">
      <c r="B22" s="20">
        <v>44600</v>
      </c>
      <c r="C22" s="21" t="str">
        <f>+'[1]FEB-2022'!B22</f>
        <v>63-1</v>
      </c>
      <c r="D22" s="21" t="s">
        <v>14</v>
      </c>
      <c r="E22" s="22" t="s">
        <v>61</v>
      </c>
      <c r="F22" s="23"/>
      <c r="G22" s="23">
        <v>-7373.6</v>
      </c>
      <c r="H22" s="23">
        <f t="shared" si="0"/>
        <v>20084670.650000002</v>
      </c>
    </row>
    <row r="23" spans="2:8" s="11" customFormat="1" ht="18" customHeight="1" x14ac:dyDescent="0.25">
      <c r="B23" s="20">
        <v>44600</v>
      </c>
      <c r="C23" s="21" t="str">
        <f>+'[1]FEB-2022'!B23</f>
        <v>63-1</v>
      </c>
      <c r="D23" s="21" t="s">
        <v>15</v>
      </c>
      <c r="E23" s="22" t="s">
        <v>61</v>
      </c>
      <c r="F23" s="23"/>
      <c r="G23" s="23">
        <v>-7384</v>
      </c>
      <c r="H23" s="23">
        <f t="shared" si="0"/>
        <v>20077286.650000002</v>
      </c>
    </row>
    <row r="24" spans="2:8" s="11" customFormat="1" ht="18" customHeight="1" x14ac:dyDescent="0.25">
      <c r="B24" s="20">
        <v>44600</v>
      </c>
      <c r="C24" s="21" t="str">
        <f>+'[1]FEB-2022'!B24</f>
        <v>63-1</v>
      </c>
      <c r="D24" s="21" t="s">
        <v>16</v>
      </c>
      <c r="E24" s="22" t="s">
        <v>61</v>
      </c>
      <c r="F24" s="23"/>
      <c r="G24" s="23">
        <v>-1196</v>
      </c>
      <c r="H24" s="23">
        <f t="shared" si="0"/>
        <v>20076090.650000002</v>
      </c>
    </row>
    <row r="25" spans="2:8" s="11" customFormat="1" ht="18" customHeight="1" x14ac:dyDescent="0.25">
      <c r="B25" s="20">
        <v>44600</v>
      </c>
      <c r="C25" s="21" t="str">
        <f>+'[1]FEB-2022'!B25</f>
        <v>74-1</v>
      </c>
      <c r="D25" s="21" t="s">
        <v>19</v>
      </c>
      <c r="E25" s="22" t="s">
        <v>61</v>
      </c>
      <c r="F25" s="23"/>
      <c r="G25" s="23">
        <v>-79000</v>
      </c>
      <c r="H25" s="23">
        <f t="shared" si="0"/>
        <v>19997090.650000002</v>
      </c>
    </row>
    <row r="26" spans="2:8" s="11" customFormat="1" ht="18" customHeight="1" x14ac:dyDescent="0.25">
      <c r="B26" s="20">
        <v>44600</v>
      </c>
      <c r="C26" s="21" t="str">
        <f>+'[1]FEB-2022'!B26</f>
        <v>74-1</v>
      </c>
      <c r="D26" s="21" t="s">
        <v>14</v>
      </c>
      <c r="E26" s="22" t="s">
        <v>61</v>
      </c>
      <c r="F26" s="23"/>
      <c r="G26" s="23">
        <v>-5432.71</v>
      </c>
      <c r="H26" s="23">
        <f t="shared" si="0"/>
        <v>19991657.940000001</v>
      </c>
    </row>
    <row r="27" spans="2:8" s="11" customFormat="1" ht="18" customHeight="1" x14ac:dyDescent="0.25">
      <c r="B27" s="20">
        <v>44600</v>
      </c>
      <c r="C27" s="21" t="str">
        <f>+'[1]FEB-2022'!B27</f>
        <v>74-1</v>
      </c>
      <c r="D27" s="21" t="s">
        <v>15</v>
      </c>
      <c r="E27" s="22" t="s">
        <v>61</v>
      </c>
      <c r="F27" s="23"/>
      <c r="G27" s="23">
        <v>-5609</v>
      </c>
      <c r="H27" s="23">
        <f t="shared" si="0"/>
        <v>19986048.940000001</v>
      </c>
    </row>
    <row r="28" spans="2:8" s="11" customFormat="1" ht="18" customHeight="1" x14ac:dyDescent="0.25">
      <c r="B28" s="20">
        <v>44600</v>
      </c>
      <c r="C28" s="21" t="str">
        <f>+'[1]FEB-2022'!B28</f>
        <v>74-1</v>
      </c>
      <c r="D28" s="21" t="s">
        <v>16</v>
      </c>
      <c r="E28" s="22" t="s">
        <v>61</v>
      </c>
      <c r="F28" s="23"/>
      <c r="G28" s="23">
        <v>-0.01</v>
      </c>
      <c r="H28" s="23">
        <f t="shared" si="0"/>
        <v>19986048.93</v>
      </c>
    </row>
    <row r="29" spans="2:8" s="11" customFormat="1" ht="18" customHeight="1" x14ac:dyDescent="0.25">
      <c r="B29" s="20">
        <v>44593</v>
      </c>
      <c r="C29" s="21" t="str">
        <f>+'[1]FEB-2022'!B29</f>
        <v>39-1</v>
      </c>
      <c r="D29" s="21" t="s">
        <v>20</v>
      </c>
      <c r="E29" s="22" t="s">
        <v>62</v>
      </c>
      <c r="F29" s="23"/>
      <c r="G29" s="23">
        <v>-172115.69</v>
      </c>
      <c r="H29" s="23">
        <f t="shared" si="0"/>
        <v>19813933.239999998</v>
      </c>
    </row>
    <row r="30" spans="2:8" s="11" customFormat="1" ht="18" customHeight="1" x14ac:dyDescent="0.25">
      <c r="B30" s="20">
        <v>44593</v>
      </c>
      <c r="C30" s="21" t="str">
        <f>+'[1]FEB-2022'!B30</f>
        <v>41-1</v>
      </c>
      <c r="D30" s="21" t="s">
        <v>21</v>
      </c>
      <c r="E30" s="22" t="s">
        <v>63</v>
      </c>
      <c r="F30" s="23"/>
      <c r="G30" s="23">
        <v>-5195</v>
      </c>
      <c r="H30" s="23">
        <f t="shared" si="0"/>
        <v>19808738.239999998</v>
      </c>
    </row>
    <row r="31" spans="2:8" s="11" customFormat="1" ht="18" customHeight="1" x14ac:dyDescent="0.25">
      <c r="B31" s="20">
        <v>44593</v>
      </c>
      <c r="C31" s="21" t="str">
        <f>+'[1]FEB-2022'!B31</f>
        <v>43-1</v>
      </c>
      <c r="D31" s="21" t="s">
        <v>22</v>
      </c>
      <c r="E31" s="22" t="s">
        <v>64</v>
      </c>
      <c r="F31" s="23"/>
      <c r="G31" s="23">
        <v>-85467.199999999997</v>
      </c>
      <c r="H31" s="23">
        <f t="shared" si="0"/>
        <v>19723271.039999999</v>
      </c>
    </row>
    <row r="32" spans="2:8" s="11" customFormat="1" ht="18" customHeight="1" x14ac:dyDescent="0.25">
      <c r="B32" s="20">
        <v>44593</v>
      </c>
      <c r="C32" s="21" t="str">
        <f>+'[1]FEB-2022'!B32</f>
        <v>43-1</v>
      </c>
      <c r="D32" s="21" t="s">
        <v>22</v>
      </c>
      <c r="E32" s="22" t="s">
        <v>65</v>
      </c>
      <c r="F32" s="23"/>
      <c r="G32" s="23">
        <v>-13191.33</v>
      </c>
      <c r="H32" s="23">
        <f t="shared" si="0"/>
        <v>19710079.710000001</v>
      </c>
    </row>
    <row r="33" spans="2:8" s="11" customFormat="1" ht="18" customHeight="1" x14ac:dyDescent="0.25">
      <c r="B33" s="20">
        <v>44595</v>
      </c>
      <c r="C33" s="21" t="str">
        <f>+'[1]FEB-2022'!B33</f>
        <v>51-1</v>
      </c>
      <c r="D33" s="21" t="s">
        <v>23</v>
      </c>
      <c r="E33" s="22" t="s">
        <v>66</v>
      </c>
      <c r="F33" s="23"/>
      <c r="G33" s="23">
        <v>-17110</v>
      </c>
      <c r="H33" s="23">
        <f t="shared" si="0"/>
        <v>19692969.710000001</v>
      </c>
    </row>
    <row r="34" spans="2:8" s="11" customFormat="1" ht="18" customHeight="1" x14ac:dyDescent="0.25">
      <c r="B34" s="20">
        <v>44599</v>
      </c>
      <c r="C34" s="21" t="str">
        <f>+'[1]FEB-2022'!B34</f>
        <v>57-1</v>
      </c>
      <c r="D34" s="21" t="s">
        <v>24</v>
      </c>
      <c r="E34" s="22" t="s">
        <v>67</v>
      </c>
      <c r="F34" s="23"/>
      <c r="G34" s="23">
        <v>-30569.32</v>
      </c>
      <c r="H34" s="23">
        <f t="shared" si="0"/>
        <v>19662400.390000001</v>
      </c>
    </row>
    <row r="35" spans="2:8" s="11" customFormat="1" ht="18" customHeight="1" x14ac:dyDescent="0.25">
      <c r="B35" s="20">
        <v>44603</v>
      </c>
      <c r="C35" s="21" t="str">
        <f>+'[1]FEB-2022'!B35</f>
        <v>66-1</v>
      </c>
      <c r="D35" s="21" t="s">
        <v>21</v>
      </c>
      <c r="E35" s="22" t="s">
        <v>68</v>
      </c>
      <c r="F35" s="23"/>
      <c r="G35" s="23">
        <v>-17717.38</v>
      </c>
      <c r="H35" s="23">
        <f t="shared" si="0"/>
        <v>19644683.010000002</v>
      </c>
    </row>
    <row r="36" spans="2:8" s="11" customFormat="1" ht="18" customHeight="1" x14ac:dyDescent="0.25">
      <c r="B36" s="20">
        <v>44614</v>
      </c>
      <c r="C36" s="21" t="str">
        <f>+'[1]FEB-2022'!B36</f>
        <v>80-1</v>
      </c>
      <c r="D36" s="21" t="s">
        <v>25</v>
      </c>
      <c r="E36" s="22" t="s">
        <v>69</v>
      </c>
      <c r="F36" s="23"/>
      <c r="G36" s="23">
        <v>-3220</v>
      </c>
      <c r="H36" s="23">
        <f t="shared" si="0"/>
        <v>19641463.010000002</v>
      </c>
    </row>
    <row r="37" spans="2:8" s="11" customFormat="1" ht="18" customHeight="1" x14ac:dyDescent="0.25">
      <c r="B37" s="20">
        <v>44614</v>
      </c>
      <c r="C37" s="21" t="str">
        <f>+'[1]FEB-2022'!B37</f>
        <v>82-1</v>
      </c>
      <c r="D37" s="21" t="s">
        <v>26</v>
      </c>
      <c r="E37" s="22" t="s">
        <v>70</v>
      </c>
      <c r="F37" s="23"/>
      <c r="G37" s="23">
        <v>-400000</v>
      </c>
      <c r="H37" s="23">
        <f t="shared" si="0"/>
        <v>19241463.010000002</v>
      </c>
    </row>
    <row r="38" spans="2:8" s="11" customFormat="1" ht="18" customHeight="1" x14ac:dyDescent="0.25">
      <c r="B38" s="20">
        <v>44614</v>
      </c>
      <c r="C38" s="21" t="str">
        <f>+'[1]FEB-2022'!B38</f>
        <v>89-1</v>
      </c>
      <c r="D38" s="21" t="s">
        <v>27</v>
      </c>
      <c r="E38" s="22" t="s">
        <v>63</v>
      </c>
      <c r="F38" s="23"/>
      <c r="G38" s="23">
        <v>-9607.69</v>
      </c>
      <c r="H38" s="23">
        <f t="shared" si="0"/>
        <v>19231855.32</v>
      </c>
    </row>
    <row r="39" spans="2:8" s="11" customFormat="1" ht="18" customHeight="1" x14ac:dyDescent="0.25">
      <c r="B39" s="20">
        <v>44614</v>
      </c>
      <c r="C39" s="21" t="str">
        <f>+'[1]FEB-2022'!B39</f>
        <v>91-1</v>
      </c>
      <c r="D39" s="21" t="s">
        <v>28</v>
      </c>
      <c r="E39" s="22" t="s">
        <v>71</v>
      </c>
      <c r="F39" s="23"/>
      <c r="G39" s="23">
        <v>-11000</v>
      </c>
      <c r="H39" s="23">
        <f t="shared" si="0"/>
        <v>19220855.32</v>
      </c>
    </row>
    <row r="40" spans="2:8" s="11" customFormat="1" ht="18" customHeight="1" x14ac:dyDescent="0.25">
      <c r="B40" s="20">
        <v>44614</v>
      </c>
      <c r="C40" s="21" t="str">
        <f>+'[1]FEB-2022'!B40</f>
        <v>93-1</v>
      </c>
      <c r="D40" s="21" t="s">
        <v>29</v>
      </c>
      <c r="E40" s="22" t="s">
        <v>72</v>
      </c>
      <c r="F40" s="23"/>
      <c r="G40" s="23">
        <v>-25983.599999999999</v>
      </c>
      <c r="H40" s="23">
        <f t="shared" si="0"/>
        <v>19194871.719999999</v>
      </c>
    </row>
    <row r="41" spans="2:8" s="11" customFormat="1" ht="18" customHeight="1" x14ac:dyDescent="0.25">
      <c r="B41" s="20">
        <v>44614</v>
      </c>
      <c r="C41" s="21" t="str">
        <f>+'[1]FEB-2022'!B41</f>
        <v>96-1</v>
      </c>
      <c r="D41" s="55" t="s">
        <v>73</v>
      </c>
      <c r="E41" s="22" t="s">
        <v>73</v>
      </c>
      <c r="F41" s="23"/>
      <c r="G41" s="23">
        <v>0</v>
      </c>
      <c r="H41" s="23">
        <f t="shared" si="0"/>
        <v>19194871.719999999</v>
      </c>
    </row>
    <row r="42" spans="2:8" s="11" customFormat="1" ht="18" customHeight="1" x14ac:dyDescent="0.25">
      <c r="B42" s="20">
        <v>44614</v>
      </c>
      <c r="C42" s="21" t="str">
        <f>+'[1]FEB-2022'!B42</f>
        <v>98-1</v>
      </c>
      <c r="D42" s="21" t="s">
        <v>30</v>
      </c>
      <c r="E42" s="22" t="s">
        <v>74</v>
      </c>
      <c r="F42" s="23"/>
      <c r="G42" s="23">
        <v>-5020.8999999999996</v>
      </c>
      <c r="H42" s="23">
        <f t="shared" si="0"/>
        <v>19189850.82</v>
      </c>
    </row>
    <row r="43" spans="2:8" s="11" customFormat="1" ht="18" customHeight="1" x14ac:dyDescent="0.25">
      <c r="B43" s="20">
        <v>44614</v>
      </c>
      <c r="C43" s="21" t="str">
        <f>+'[1]FEB-2022'!B43</f>
        <v>102-1</v>
      </c>
      <c r="D43" s="21" t="s">
        <v>30</v>
      </c>
      <c r="E43" s="22" t="s">
        <v>75</v>
      </c>
      <c r="F43" s="23"/>
      <c r="G43" s="23">
        <v>-47111.75</v>
      </c>
      <c r="H43" s="23">
        <f t="shared" si="0"/>
        <v>19142739.07</v>
      </c>
    </row>
    <row r="44" spans="2:8" s="11" customFormat="1" ht="18" customHeight="1" x14ac:dyDescent="0.25">
      <c r="B44" s="20">
        <v>44614</v>
      </c>
      <c r="C44" s="21" t="str">
        <f>+'[1]FEB-2022'!B44</f>
        <v>108-1</v>
      </c>
      <c r="D44" s="21" t="s">
        <v>30</v>
      </c>
      <c r="E44" s="22" t="s">
        <v>76</v>
      </c>
      <c r="F44" s="23"/>
      <c r="G44" s="23">
        <v>-1174.0999999999999</v>
      </c>
      <c r="H44" s="23">
        <f t="shared" si="0"/>
        <v>19141564.969999999</v>
      </c>
    </row>
    <row r="45" spans="2:8" s="11" customFormat="1" ht="18" customHeight="1" x14ac:dyDescent="0.25">
      <c r="B45" s="20">
        <v>44620</v>
      </c>
      <c r="C45" s="21" t="str">
        <f>+'[1]FEB-2022'!B45</f>
        <v>111-1</v>
      </c>
      <c r="D45" s="21" t="s">
        <v>30</v>
      </c>
      <c r="E45" s="22" t="s">
        <v>77</v>
      </c>
      <c r="F45" s="23"/>
      <c r="G45" s="23">
        <v>-4513.5</v>
      </c>
      <c r="H45" s="26">
        <f t="shared" si="0"/>
        <v>19137051.469999999</v>
      </c>
    </row>
    <row r="46" spans="2:8" s="11" customFormat="1" x14ac:dyDescent="0.25">
      <c r="B46" s="27"/>
      <c r="C46" s="28" t="s">
        <v>31</v>
      </c>
      <c r="D46" s="28"/>
      <c r="E46" s="29"/>
      <c r="F46" s="30">
        <f>SUM(F10:F45)</f>
        <v>9592377.6999999993</v>
      </c>
      <c r="G46" s="30">
        <f>SUM(G13:G45)</f>
        <v>-5070023.1700000009</v>
      </c>
      <c r="H46" s="30">
        <f>$H45</f>
        <v>19137051.469999999</v>
      </c>
    </row>
    <row r="47" spans="2:8" s="11" customFormat="1" x14ac:dyDescent="0.25">
      <c r="B47" s="20">
        <v>44620</v>
      </c>
      <c r="C47" s="21"/>
      <c r="D47" s="21">
        <v>4</v>
      </c>
      <c r="E47" s="31" t="s">
        <v>32</v>
      </c>
      <c r="F47" s="32">
        <v>0</v>
      </c>
      <c r="G47" s="32">
        <v>0</v>
      </c>
      <c r="H47" s="33">
        <f>+H46+F47+G47</f>
        <v>19137051.469999999</v>
      </c>
    </row>
    <row r="48" spans="2:8" s="11" customFormat="1" x14ac:dyDescent="0.25">
      <c r="B48" s="20">
        <v>44620</v>
      </c>
      <c r="C48" s="21"/>
      <c r="D48" s="21" t="s">
        <v>33</v>
      </c>
      <c r="E48" s="34" t="s">
        <v>34</v>
      </c>
      <c r="F48" s="32">
        <v>0</v>
      </c>
      <c r="G48" s="32">
        <v>0</v>
      </c>
      <c r="H48" s="33">
        <f t="shared" ref="H48:H55" si="1">+H47+F48+G48</f>
        <v>19137051.469999999</v>
      </c>
    </row>
    <row r="49" spans="2:8" s="11" customFormat="1" ht="31.5" x14ac:dyDescent="0.25">
      <c r="B49" s="20">
        <v>44620</v>
      </c>
      <c r="C49" s="21"/>
      <c r="D49" s="21" t="s">
        <v>35</v>
      </c>
      <c r="E49" s="35" t="s">
        <v>36</v>
      </c>
      <c r="F49" s="36">
        <v>0</v>
      </c>
      <c r="G49" s="36">
        <v>0</v>
      </c>
      <c r="H49" s="33">
        <f t="shared" si="1"/>
        <v>19137051.469999999</v>
      </c>
    </row>
    <row r="50" spans="2:8" s="11" customFormat="1" ht="31.5" x14ac:dyDescent="0.25">
      <c r="B50" s="20">
        <v>44620</v>
      </c>
      <c r="C50" s="21"/>
      <c r="D50" s="21" t="s">
        <v>37</v>
      </c>
      <c r="E50" s="35" t="s">
        <v>38</v>
      </c>
      <c r="F50" s="36">
        <v>0</v>
      </c>
      <c r="G50" s="36">
        <v>0</v>
      </c>
      <c r="H50" s="33">
        <f t="shared" si="1"/>
        <v>19137051.469999999</v>
      </c>
    </row>
    <row r="51" spans="2:8" s="11" customFormat="1" x14ac:dyDescent="0.25">
      <c r="B51" s="20">
        <v>44620</v>
      </c>
      <c r="C51" s="21"/>
      <c r="D51" s="21" t="s">
        <v>39</v>
      </c>
      <c r="E51" s="34" t="s">
        <v>40</v>
      </c>
      <c r="F51" s="32">
        <v>0</v>
      </c>
      <c r="G51" s="32">
        <v>0</v>
      </c>
      <c r="H51" s="33">
        <f t="shared" si="1"/>
        <v>19137051.469999999</v>
      </c>
    </row>
    <row r="52" spans="2:8" s="11" customFormat="1" x14ac:dyDescent="0.25">
      <c r="B52" s="20">
        <v>44620</v>
      </c>
      <c r="C52" s="21"/>
      <c r="D52" s="21" t="s">
        <v>41</v>
      </c>
      <c r="E52" s="35" t="s">
        <v>42</v>
      </c>
      <c r="F52" s="36">
        <v>0</v>
      </c>
      <c r="G52" s="36">
        <v>0</v>
      </c>
      <c r="H52" s="33">
        <f t="shared" si="1"/>
        <v>19137051.469999999</v>
      </c>
    </row>
    <row r="53" spans="2:8" s="11" customFormat="1" x14ac:dyDescent="0.25">
      <c r="B53" s="20">
        <v>44620</v>
      </c>
      <c r="C53" s="21"/>
      <c r="D53" s="21" t="s">
        <v>43</v>
      </c>
      <c r="E53" s="35" t="s">
        <v>44</v>
      </c>
      <c r="F53" s="36">
        <v>0</v>
      </c>
      <c r="G53" s="36">
        <v>0</v>
      </c>
      <c r="H53" s="33">
        <f t="shared" si="1"/>
        <v>19137051.469999999</v>
      </c>
    </row>
    <row r="54" spans="2:8" x14ac:dyDescent="0.25">
      <c r="B54" s="20">
        <v>44620</v>
      </c>
      <c r="C54" s="21"/>
      <c r="D54" s="21" t="s">
        <v>45</v>
      </c>
      <c r="E54" s="34" t="s">
        <v>46</v>
      </c>
      <c r="F54" s="32">
        <v>0</v>
      </c>
      <c r="G54" s="32">
        <v>0</v>
      </c>
      <c r="H54" s="33">
        <f t="shared" si="1"/>
        <v>19137051.469999999</v>
      </c>
    </row>
    <row r="55" spans="2:8" ht="31.5" x14ac:dyDescent="0.25">
      <c r="B55" s="20">
        <v>44620</v>
      </c>
      <c r="C55" s="21"/>
      <c r="D55" s="21" t="s">
        <v>47</v>
      </c>
      <c r="E55" s="35" t="s">
        <v>48</v>
      </c>
      <c r="F55" s="36">
        <v>0</v>
      </c>
      <c r="G55" s="36">
        <v>0</v>
      </c>
      <c r="H55" s="33">
        <f t="shared" si="1"/>
        <v>19137051.469999999</v>
      </c>
    </row>
    <row r="56" spans="2:8" x14ac:dyDescent="0.25">
      <c r="B56" s="37">
        <v>44589</v>
      </c>
      <c r="C56" s="38"/>
      <c r="D56" s="38"/>
      <c r="E56" s="39" t="s">
        <v>49</v>
      </c>
      <c r="F56" s="40">
        <v>0</v>
      </c>
      <c r="G56" s="40">
        <v>0</v>
      </c>
      <c r="H56" s="41">
        <f>+H55</f>
        <v>19137051.469999999</v>
      </c>
    </row>
    <row r="57" spans="2:8" x14ac:dyDescent="0.25">
      <c r="B57" s="42"/>
      <c r="C57" s="43" t="s">
        <v>50</v>
      </c>
      <c r="D57" s="43"/>
      <c r="E57" s="44"/>
      <c r="F57" s="45">
        <f>+F46</f>
        <v>9592377.6999999993</v>
      </c>
      <c r="G57" s="45">
        <f>+G46</f>
        <v>-5070023.1700000009</v>
      </c>
      <c r="H57" s="46">
        <f>$H45</f>
        <v>19137051.469999999</v>
      </c>
    </row>
    <row r="58" spans="2:8" x14ac:dyDescent="0.25">
      <c r="B58" s="47" t="s">
        <v>51</v>
      </c>
      <c r="C58" s="48"/>
      <c r="D58" s="48"/>
      <c r="E58" s="49"/>
      <c r="F58" s="50"/>
      <c r="G58" s="51"/>
      <c r="H58" s="49"/>
    </row>
    <row r="59" spans="2:8" x14ac:dyDescent="0.25">
      <c r="B59" s="47" t="s">
        <v>52</v>
      </c>
      <c r="C59" s="48"/>
      <c r="D59" s="48"/>
      <c r="E59" s="49"/>
      <c r="F59" s="50"/>
      <c r="G59" s="51"/>
      <c r="H59" s="49"/>
    </row>
    <row r="60" spans="2:8" x14ac:dyDescent="0.25">
      <c r="B60" s="47" t="s">
        <v>53</v>
      </c>
      <c r="C60" s="48"/>
      <c r="D60" s="48"/>
      <c r="E60" s="49"/>
      <c r="F60" s="50"/>
      <c r="G60" s="51"/>
      <c r="H60" s="49"/>
    </row>
    <row r="61" spans="2:8" x14ac:dyDescent="0.25">
      <c r="B61" s="49"/>
      <c r="C61" s="48"/>
      <c r="D61" s="48"/>
      <c r="E61" s="49"/>
      <c r="F61" s="50"/>
      <c r="G61" s="51"/>
      <c r="H61" s="49"/>
    </row>
    <row r="62" spans="2:8" x14ac:dyDescent="0.25">
      <c r="B62" s="52" t="s">
        <v>54</v>
      </c>
      <c r="C62" s="11"/>
      <c r="D62" s="53"/>
      <c r="E62" s="1"/>
      <c r="F62" s="11"/>
      <c r="G62" s="52" t="s">
        <v>55</v>
      </c>
      <c r="H62" s="11"/>
    </row>
    <row r="63" spans="2:8" x14ac:dyDescent="0.25">
      <c r="B63" s="25" t="s">
        <v>56</v>
      </c>
      <c r="C63" s="11"/>
      <c r="D63" s="1"/>
      <c r="E63" s="1"/>
      <c r="F63" s="11"/>
      <c r="G63" s="25" t="s">
        <v>57</v>
      </c>
      <c r="H63" s="11"/>
    </row>
    <row r="64" spans="2:8" x14ac:dyDescent="0.25">
      <c r="B64" s="54" t="s">
        <v>58</v>
      </c>
      <c r="C64" s="11"/>
      <c r="D64" s="1"/>
      <c r="E64" s="1"/>
      <c r="F64" s="11"/>
      <c r="G64" s="54" t="s">
        <v>59</v>
      </c>
      <c r="H64" s="11"/>
    </row>
  </sheetData>
  <mergeCells count="10">
    <mergeCell ref="B3:H3"/>
    <mergeCell ref="B4:H4"/>
    <mergeCell ref="B5:H5"/>
    <mergeCell ref="B6:H6"/>
    <mergeCell ref="B7:H7"/>
    <mergeCell ref="B8:B9"/>
    <mergeCell ref="C8:C9"/>
    <mergeCell ref="D8:D9"/>
    <mergeCell ref="F8:F9"/>
    <mergeCell ref="G8:G9"/>
  </mergeCells>
  <printOptions horizontalCentered="1"/>
  <pageMargins left="0.70866141732283472" right="0.70866141732283472" top="0.74803149606299213" bottom="0.74803149606299213" header="0.31496062992125984" footer="0.31496062992125984"/>
  <pageSetup scale="45" orientation="landscape" horizontalDpi="0" verticalDpi="0" r:id="rId1"/>
  <ignoredErrors>
    <ignoredError sqref="H4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FEB.2022 OAI</vt:lpstr>
    </vt:vector>
  </TitlesOfParts>
  <Company>IGN-JJHM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Matos</dc:creator>
  <cp:lastModifiedBy>Brenda Matos</cp:lastModifiedBy>
  <cp:lastPrinted>2022-03-18T15:32:26Z</cp:lastPrinted>
  <dcterms:created xsi:type="dcterms:W3CDTF">2022-03-18T15:25:19Z</dcterms:created>
  <dcterms:modified xsi:type="dcterms:W3CDTF">2022-03-18T16:01:16Z</dcterms:modified>
</cp:coreProperties>
</file>