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1\Diciembre\"/>
    </mc:Choice>
  </mc:AlternateContent>
  <xr:revisionPtr revIDLastSave="4" documentId="13_ncr:1_{651AE2D3-83A3-46A8-91AE-37F4424E21FF}" xr6:coauthVersionLast="36" xr6:coauthVersionMax="36" xr10:uidLastSave="{BF8E2BAF-BEC6-485B-ACA8-711A61EFE4BA}"/>
  <bookViews>
    <workbookView xWindow="0" yWindow="0" windowWidth="15330" windowHeight="4665" xr2:uid="{03548D58-B466-4C3A-A947-BF7469043C9B}"/>
  </bookViews>
  <sheets>
    <sheet name="Dic. 2021 OAI" sheetId="1" r:id="rId1"/>
  </sheets>
  <externalReferences>
    <externalReference r:id="rId2"/>
    <externalReference r:id="rId3"/>
  </externalReferences>
  <definedNames>
    <definedName name="_xlnm.Print_Area" localSheetId="0">'Dic. 2021 OAI'!$A$1:$G$51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E40" i="1" s="1"/>
  <c r="E41" i="1" s="1"/>
  <c r="D13" i="1"/>
  <c r="C13" i="1"/>
  <c r="B13" i="1"/>
  <c r="F12" i="1"/>
  <c r="D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F11" i="1"/>
  <c r="D11" i="1"/>
  <c r="C11" i="1"/>
  <c r="B11" i="1"/>
  <c r="A11" i="1"/>
  <c r="F10" i="1"/>
  <c r="F40" i="1" s="1"/>
  <c r="D10" i="1"/>
  <c r="C10" i="1"/>
  <c r="B10" i="1"/>
  <c r="G9" i="1"/>
  <c r="G10" i="1" l="1"/>
  <c r="G11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</calcChain>
</file>

<file path=xl/sharedStrings.xml><?xml version="1.0" encoding="utf-8"?>
<sst xmlns="http://schemas.openxmlformats.org/spreadsheetml/2006/main" count="22" uniqueCount="22">
  <si>
    <t>Instituto  Geográfico  Nacional</t>
  </si>
  <si>
    <t>"José Joaquín Hungría Morell"</t>
  </si>
  <si>
    <t>Ingresos - Egresos Diciembre 2021</t>
  </si>
  <si>
    <t>(Valores en  RD$)</t>
  </si>
  <si>
    <t>Cuenta Bancaria:010-020600-0</t>
  </si>
  <si>
    <t>NO.</t>
  </si>
  <si>
    <t>FECHA</t>
  </si>
  <si>
    <t>NÚMERO DE LIB</t>
  </si>
  <si>
    <t>DETALLE</t>
  </si>
  <si>
    <t>DÉBITO</t>
  </si>
  <si>
    <t>CRÉDITO</t>
  </si>
  <si>
    <t>BALANCE</t>
  </si>
  <si>
    <t>BALANCE INICIAL</t>
  </si>
  <si>
    <t>27/12/2021</t>
  </si>
  <si>
    <t>6930-1</t>
  </si>
  <si>
    <t>MONTO NETO</t>
  </si>
  <si>
    <t xml:space="preserve">           Revisado Por:</t>
  </si>
  <si>
    <t xml:space="preserve">                                    Elaborado Por:</t>
  </si>
  <si>
    <t>María Lajara Herrera De Ruiz</t>
  </si>
  <si>
    <t xml:space="preserve">                              Brenda Y. Matos De Ogando</t>
  </si>
  <si>
    <t xml:space="preserve">Enc. Administrativa Financiera </t>
  </si>
  <si>
    <t xml:space="preserve">                                 Enc.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</si>
</sst>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3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2" fillId="0" borderId="0" xfId="0" applyNumberFormat="1" applyFont="1" applyAlignment="1">
      <alignment vertical="center"/>
    </xf>
    <xf numFmtId="43" fontId="5" fillId="0" borderId="0" xfId="0" applyNumberFormat="1" applyFont="1"/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" fontId="8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5" fillId="2" borderId="0" xfId="0" applyNumberFormat="1" applyFont="1" applyFill="1"/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10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792480</xdr:colOff>
      <xdr:row>0</xdr:row>
      <xdr:rowOff>7620</xdr:rowOff>
    </xdr:from>
    <xdr:to>
      <xdr:col>3</xdr:col>
      <xdr:colOff>2072640</xdr:colOff>
      <xdr:row>2</xdr:row>
      <xdr:rowOff>3673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5328F352-8555-46C2-86AB-C577EFE0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7620"/>
          <a:ext cx="1280160" cy="3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2021/Contabilidad/Diciembre%202021/Ingresos-Egresos%20Dic.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2021/OAI%202021/DICIEMBRE/Presupuesto/Ejecuci&#243;n%20presupuestaria%20DIC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1"/>
      <sheetName val="ENE.2021 OAI"/>
      <sheetName val="FEB .2021"/>
      <sheetName val="FEB.2021 OAI"/>
      <sheetName val="Mar.2021"/>
      <sheetName val="Mar.2021 OAI"/>
      <sheetName val="Abr.2021"/>
      <sheetName val="Abr.2021 OAI"/>
      <sheetName val="Mayo 2021"/>
      <sheetName val="Mayo 2021 OAI"/>
      <sheetName val="Junio 2021"/>
      <sheetName val="Junio 2021 OAI"/>
      <sheetName val="Julio 2021"/>
      <sheetName val="Julio 2021 OAI"/>
      <sheetName val="Agosto 2021"/>
      <sheetName val="Agosto 2021 OAI"/>
      <sheetName val="Sept. 2021"/>
      <sheetName val="Sept 2021 OAI"/>
      <sheetName val="Oct. 2021"/>
      <sheetName val="Oct 2021 OAI"/>
      <sheetName val="Nov. 2021"/>
      <sheetName val="Nov. 2021 OAI"/>
      <sheetName val="Dic. 2021"/>
      <sheetName val="Dic. 2021 OA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9">
          <cell r="G9">
            <v>10553353.709999997</v>
          </cell>
        </row>
        <row r="10">
          <cell r="A10">
            <v>44208</v>
          </cell>
          <cell r="B10" t="str">
            <v>5995-1</v>
          </cell>
          <cell r="C10" t="str">
            <v>TRANSFERENCIA BANCARIA</v>
          </cell>
          <cell r="E10">
            <v>4208374.8</v>
          </cell>
        </row>
        <row r="11">
          <cell r="A11" t="str">
            <v>23/11/2021</v>
          </cell>
          <cell r="B11" t="str">
            <v>5786-1</v>
          </cell>
          <cell r="C11" t="str">
            <v>TRANSFERENCIA BANCARIA</v>
          </cell>
          <cell r="E11">
            <v>1364164.86</v>
          </cell>
        </row>
        <row r="12">
          <cell r="C12" t="str">
            <v>TRANSFERENCIA BANCARIA</v>
          </cell>
          <cell r="E12">
            <v>2095076.83</v>
          </cell>
        </row>
        <row r="13">
          <cell r="A13">
            <v>44481</v>
          </cell>
          <cell r="B13" t="str">
            <v>1021-1</v>
          </cell>
          <cell r="C13" t="str">
            <v>IGN</v>
          </cell>
          <cell r="E13"/>
          <cell r="F13">
            <v>-2450000</v>
          </cell>
        </row>
        <row r="14">
          <cell r="A14">
            <v>44481</v>
          </cell>
          <cell r="B14" t="str">
            <v>1021-1</v>
          </cell>
          <cell r="C14" t="str">
            <v>IGN</v>
          </cell>
          <cell r="E14"/>
          <cell r="F14">
            <v>-166756.79999999999</v>
          </cell>
        </row>
        <row r="15">
          <cell r="A15">
            <v>44481</v>
          </cell>
          <cell r="B15" t="str">
            <v>1021-1</v>
          </cell>
          <cell r="C15" t="str">
            <v>IGN</v>
          </cell>
          <cell r="E15"/>
          <cell r="F15">
            <v>-173950</v>
          </cell>
        </row>
        <row r="16">
          <cell r="A16">
            <v>44481</v>
          </cell>
          <cell r="B16" t="str">
            <v>1021-1</v>
          </cell>
          <cell r="C16" t="str">
            <v>IGN</v>
          </cell>
          <cell r="E16"/>
          <cell r="F16">
            <v>-20062.900000000001</v>
          </cell>
        </row>
        <row r="17">
          <cell r="A17" t="str">
            <v>13/12/2021</v>
          </cell>
          <cell r="B17" t="str">
            <v>1030-1</v>
          </cell>
          <cell r="C17" t="str">
            <v>IGN</v>
          </cell>
          <cell r="E17"/>
          <cell r="F17">
            <v>-1043000</v>
          </cell>
        </row>
        <row r="18">
          <cell r="A18" t="str">
            <v>13/12/2021</v>
          </cell>
          <cell r="B18" t="str">
            <v>1030-1</v>
          </cell>
          <cell r="C18" t="str">
            <v>IGN</v>
          </cell>
          <cell r="E18"/>
          <cell r="F18">
            <v>-73948.7</v>
          </cell>
        </row>
        <row r="19">
          <cell r="A19" t="str">
            <v>13/12/2021</v>
          </cell>
          <cell r="B19" t="str">
            <v>1030-1</v>
          </cell>
          <cell r="C19" t="str">
            <v>IGN</v>
          </cell>
          <cell r="E19"/>
          <cell r="F19">
            <v>-74053</v>
          </cell>
        </row>
        <row r="20">
          <cell r="A20" t="str">
            <v>13/12/2021</v>
          </cell>
          <cell r="B20" t="str">
            <v>1030-1</v>
          </cell>
          <cell r="C20" t="str">
            <v>IGN</v>
          </cell>
          <cell r="E20"/>
          <cell r="F20">
            <v>-7649.8</v>
          </cell>
        </row>
        <row r="21">
          <cell r="A21">
            <v>44481</v>
          </cell>
          <cell r="B21" t="str">
            <v>1023-1</v>
          </cell>
          <cell r="C21" t="str">
            <v>IGN</v>
          </cell>
          <cell r="E21"/>
          <cell r="F21">
            <v>-104000</v>
          </cell>
        </row>
        <row r="22">
          <cell r="A22">
            <v>44481</v>
          </cell>
          <cell r="B22" t="str">
            <v>1023-1</v>
          </cell>
          <cell r="C22" t="str">
            <v>IGN</v>
          </cell>
          <cell r="E22"/>
          <cell r="F22">
            <v>-7373.6</v>
          </cell>
        </row>
        <row r="23">
          <cell r="A23">
            <v>44481</v>
          </cell>
          <cell r="B23" t="str">
            <v>1023-1</v>
          </cell>
          <cell r="C23" t="str">
            <v>IGN</v>
          </cell>
          <cell r="E23"/>
          <cell r="F23">
            <v>-7384</v>
          </cell>
        </row>
        <row r="24">
          <cell r="A24">
            <v>44481</v>
          </cell>
          <cell r="B24" t="str">
            <v>1023-1</v>
          </cell>
          <cell r="C24" t="str">
            <v>IGN</v>
          </cell>
          <cell r="E24"/>
          <cell r="F24">
            <v>-1196</v>
          </cell>
        </row>
        <row r="25">
          <cell r="A25">
            <v>44481</v>
          </cell>
          <cell r="B25" t="str">
            <v>1025-1</v>
          </cell>
          <cell r="C25" t="str">
            <v>IGN</v>
          </cell>
          <cell r="F25">
            <v>-79000</v>
          </cell>
        </row>
        <row r="26">
          <cell r="A26">
            <v>44208</v>
          </cell>
          <cell r="B26" t="str">
            <v>974-1</v>
          </cell>
          <cell r="C26" t="str">
            <v>SERVICIO NACIONAL DE SALUD (SENASA)</v>
          </cell>
          <cell r="E26"/>
          <cell r="F26">
            <v>-84220.800000000003</v>
          </cell>
        </row>
        <row r="27">
          <cell r="A27">
            <v>44208</v>
          </cell>
          <cell r="B27" t="str">
            <v>976-1</v>
          </cell>
          <cell r="C27" t="str">
            <v>ARS HUMANO</v>
          </cell>
          <cell r="E27"/>
          <cell r="F27">
            <v>-13191.33</v>
          </cell>
        </row>
        <row r="28">
          <cell r="A28">
            <v>44208</v>
          </cell>
          <cell r="B28" t="str">
            <v>979-1</v>
          </cell>
          <cell r="C28" t="str">
            <v>JARDINES ILUSIONES</v>
          </cell>
          <cell r="F28">
            <v>-47141</v>
          </cell>
        </row>
        <row r="29">
          <cell r="A29">
            <v>44239</v>
          </cell>
          <cell r="B29" t="str">
            <v>981-1</v>
          </cell>
          <cell r="C29" t="str">
            <v xml:space="preserve">EMPACA, SRL. </v>
          </cell>
          <cell r="E29"/>
          <cell r="F29">
            <v>-172115.69</v>
          </cell>
        </row>
        <row r="30">
          <cell r="A30">
            <v>44267</v>
          </cell>
          <cell r="B30" t="str">
            <v>985-1</v>
          </cell>
          <cell r="C30" t="str">
            <v>EDICIONES VALDES,S.R.L</v>
          </cell>
          <cell r="F30">
            <v>-44527.3</v>
          </cell>
        </row>
        <row r="31">
          <cell r="A31">
            <v>44267</v>
          </cell>
          <cell r="B31" t="str">
            <v>987-1</v>
          </cell>
          <cell r="C31" t="str">
            <v>VIMARTE PUBLICIDAD,S.A</v>
          </cell>
          <cell r="E31"/>
          <cell r="F31">
            <v>-6849.9</v>
          </cell>
        </row>
        <row r="32">
          <cell r="A32">
            <v>44359</v>
          </cell>
          <cell r="B32" t="str">
            <v>996-1</v>
          </cell>
          <cell r="C32" t="str">
            <v>CLARO, S.A.</v>
          </cell>
          <cell r="F32">
            <v>-5048.26</v>
          </cell>
        </row>
        <row r="33">
          <cell r="A33">
            <v>44359</v>
          </cell>
          <cell r="B33" t="str">
            <v>1001-1</v>
          </cell>
          <cell r="C33" t="str">
            <v>EDESUR DOMINICANA, S.A.</v>
          </cell>
          <cell r="F33">
            <v>-34705.120000000003</v>
          </cell>
        </row>
        <row r="34">
          <cell r="A34">
            <v>44359</v>
          </cell>
          <cell r="B34" t="str">
            <v>1002-1</v>
          </cell>
          <cell r="C34" t="str">
            <v>STE. S.R.L</v>
          </cell>
          <cell r="F34">
            <v>-18880</v>
          </cell>
        </row>
        <row r="35">
          <cell r="A35">
            <v>44389</v>
          </cell>
          <cell r="B35" t="str">
            <v>1007-1</v>
          </cell>
          <cell r="C35" t="str">
            <v>OBELCA, S.R.L</v>
          </cell>
          <cell r="E35"/>
          <cell r="F35">
            <v>-56050</v>
          </cell>
        </row>
        <row r="36">
          <cell r="A36">
            <v>44481</v>
          </cell>
          <cell r="B36" t="str">
            <v>1018-1</v>
          </cell>
          <cell r="C36" t="str">
            <v>ITCORP CONGLOSS, S.R.L.</v>
          </cell>
          <cell r="F36">
            <v>-30020.04</v>
          </cell>
        </row>
        <row r="37">
          <cell r="A37">
            <v>44543</v>
          </cell>
          <cell r="B37" t="str">
            <v>1032-1</v>
          </cell>
          <cell r="C37" t="str">
            <v>ALTICE DOMINICANA,S.A</v>
          </cell>
          <cell r="F37">
            <v>-17760.13</v>
          </cell>
        </row>
        <row r="38">
          <cell r="A38">
            <v>44543</v>
          </cell>
          <cell r="B38" t="str">
            <v>1033-1</v>
          </cell>
          <cell r="C38" t="str">
            <v>2P TECHNOLOGY, S.R.L.</v>
          </cell>
          <cell r="F38">
            <v>-51825.599999999999</v>
          </cell>
        </row>
        <row r="39">
          <cell r="A39">
            <v>44543</v>
          </cell>
          <cell r="B39" t="str">
            <v>1035-1</v>
          </cell>
          <cell r="C39" t="str">
            <v>SONIA ANTONIA LUCIANO PIÑA</v>
          </cell>
          <cell r="F39">
            <v>-4000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probado-Ejec "/>
    </sheetNames>
    <sheetDataSet>
      <sheetData sheetId="0" refreshError="1">
        <row r="10">
          <cell r="Q10">
            <v>4794709.9699999988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4AC2-F1DC-48C5-80C0-E14AD72914B2}">
  <sheetPr>
    <pageSetUpPr fitToPage="1"/>
  </sheetPr>
  <dimension ref="A1:J67"/>
  <sheetViews>
    <sheetView showGridLines="0" tabSelected="1" topLeftCell="B1" zoomScaleNormal="100" workbookViewId="0">
      <selection activeCell="B1" sqref="B1"/>
    </sheetView>
  </sheetViews>
  <sheetFormatPr baseColWidth="10" defaultColWidth="70" defaultRowHeight="15.75" x14ac:dyDescent="0.25"/>
  <cols>
    <col min="1" max="1" width="18.7109375" style="31" customWidth="1"/>
    <col min="2" max="2" width="29.85546875" style="8" customWidth="1"/>
    <col min="3" max="3" width="28.5703125" style="8" customWidth="1"/>
    <col min="4" max="4" width="49" style="3" customWidth="1"/>
    <col min="5" max="5" width="24" style="8" customWidth="1"/>
    <col min="6" max="6" width="24.5703125" style="8" customWidth="1"/>
    <col min="7" max="7" width="22.85546875" style="3" customWidth="1"/>
    <col min="8" max="8" width="88.28515625" style="8" customWidth="1"/>
    <col min="9" max="16384" width="70" style="8"/>
  </cols>
  <sheetData>
    <row r="1" spans="1:10" s="3" customFormat="1" x14ac:dyDescent="0.25">
      <c r="A1" s="2"/>
      <c r="B1" s="1"/>
      <c r="C1" s="2"/>
      <c r="D1" s="1"/>
      <c r="E1" s="2"/>
      <c r="F1" s="2"/>
      <c r="G1" s="1"/>
    </row>
    <row r="2" spans="1:10" s="3" customFormat="1" x14ac:dyDescent="0.25">
      <c r="A2" s="2"/>
      <c r="B2" s="1"/>
      <c r="C2" s="2"/>
      <c r="D2" s="1"/>
      <c r="E2" s="2"/>
      <c r="F2" s="2"/>
      <c r="G2" s="1"/>
    </row>
    <row r="3" spans="1:10" s="4" customFormat="1" x14ac:dyDescent="0.25">
      <c r="A3" s="37" t="s">
        <v>0</v>
      </c>
      <c r="B3" s="37"/>
      <c r="C3" s="37"/>
      <c r="D3" s="37"/>
      <c r="E3" s="37"/>
      <c r="F3" s="37"/>
      <c r="G3" s="37"/>
    </row>
    <row r="4" spans="1:10" s="4" customFormat="1" x14ac:dyDescent="0.25">
      <c r="A4" s="37" t="s">
        <v>1</v>
      </c>
      <c r="B4" s="37"/>
      <c r="C4" s="37"/>
      <c r="D4" s="37"/>
      <c r="E4" s="37"/>
      <c r="F4" s="37"/>
      <c r="G4" s="37"/>
    </row>
    <row r="5" spans="1:10" s="4" customFormat="1" x14ac:dyDescent="0.25">
      <c r="A5" s="37" t="s">
        <v>2</v>
      </c>
      <c r="B5" s="37"/>
      <c r="C5" s="37"/>
      <c r="D5" s="37"/>
      <c r="E5" s="37"/>
      <c r="F5" s="37"/>
      <c r="G5" s="37"/>
    </row>
    <row r="6" spans="1:10" s="5" customFormat="1" x14ac:dyDescent="0.25">
      <c r="A6" s="38" t="s">
        <v>3</v>
      </c>
      <c r="B6" s="38"/>
      <c r="C6" s="38"/>
      <c r="D6" s="38"/>
      <c r="E6" s="38"/>
      <c r="F6" s="38"/>
      <c r="G6" s="38"/>
    </row>
    <row r="7" spans="1:10" s="5" customFormat="1" ht="16.5" thickBot="1" x14ac:dyDescent="0.3">
      <c r="A7" s="38" t="s">
        <v>4</v>
      </c>
      <c r="B7" s="38"/>
      <c r="C7" s="38"/>
      <c r="D7" s="38"/>
      <c r="E7" s="38"/>
      <c r="F7" s="38"/>
      <c r="G7" s="38"/>
    </row>
    <row r="8" spans="1:10" ht="17.25" thickTop="1" thickBot="1" x14ac:dyDescent="0.3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10" ht="17.25" thickTop="1" thickBot="1" x14ac:dyDescent="0.3">
      <c r="A9" s="9"/>
      <c r="B9" s="10"/>
      <c r="C9" s="10"/>
      <c r="D9" s="11" t="s">
        <v>12</v>
      </c>
      <c r="E9" s="10"/>
      <c r="F9" s="12"/>
      <c r="G9" s="13">
        <f>+'[1]Dic. 2021'!G9</f>
        <v>10553353.709999997</v>
      </c>
    </row>
    <row r="10" spans="1:10" s="14" customFormat="1" ht="17.25" thickTop="1" thickBot="1" x14ac:dyDescent="0.3">
      <c r="A10" s="15">
        <v>1</v>
      </c>
      <c r="B10" s="16">
        <f>+'[1]Dic. 2021'!A10</f>
        <v>44208</v>
      </c>
      <c r="C10" s="17" t="str">
        <f>+'[1]Dic. 2021'!B10</f>
        <v>5995-1</v>
      </c>
      <c r="D10" s="18" t="str">
        <f>+'[1]Dic. 2021'!C10</f>
        <v>TRANSFERENCIA BANCARIA</v>
      </c>
      <c r="E10" s="19">
        <v>0</v>
      </c>
      <c r="F10" s="19">
        <f>+'[1]Dic. 2021'!E10</f>
        <v>4208374.8</v>
      </c>
      <c r="G10" s="19">
        <f>+G9+F10</f>
        <v>14761728.509999998</v>
      </c>
    </row>
    <row r="11" spans="1:10" s="14" customFormat="1" ht="17.25" thickTop="1" thickBot="1" x14ac:dyDescent="0.3">
      <c r="A11" s="15">
        <f>A10+1</f>
        <v>2</v>
      </c>
      <c r="B11" s="16" t="str">
        <f>+'[1]Dic. 2021'!A11</f>
        <v>23/11/2021</v>
      </c>
      <c r="C11" s="17" t="str">
        <f>+'[1]Dic. 2021'!B11</f>
        <v>5786-1</v>
      </c>
      <c r="D11" s="18" t="str">
        <f>+'[1]Dic. 2021'!C11</f>
        <v>TRANSFERENCIA BANCARIA</v>
      </c>
      <c r="E11" s="19">
        <v>0</v>
      </c>
      <c r="F11" s="19">
        <f>+'[1]Dic. 2021'!E11</f>
        <v>1364164.86</v>
      </c>
      <c r="G11" s="19">
        <f>+F11+G10</f>
        <v>16125893.369999997</v>
      </c>
    </row>
    <row r="12" spans="1:10" s="14" customFormat="1" ht="17.25" thickTop="1" thickBot="1" x14ac:dyDescent="0.3">
      <c r="A12" s="15">
        <f t="shared" ref="A12:A39" si="0">A11+1</f>
        <v>3</v>
      </c>
      <c r="B12" s="16" t="s">
        <v>13</v>
      </c>
      <c r="C12" s="17" t="s">
        <v>14</v>
      </c>
      <c r="D12" s="18" t="str">
        <f>+'[1]Dic. 2021'!C12</f>
        <v>TRANSFERENCIA BANCARIA</v>
      </c>
      <c r="E12" s="19"/>
      <c r="F12" s="19">
        <f>+'[1]Dic. 2021'!E12</f>
        <v>2095076.83</v>
      </c>
      <c r="G12" s="19">
        <f>+F12+G11</f>
        <v>18220970.199999996</v>
      </c>
    </row>
    <row r="13" spans="1:10" s="20" customFormat="1" ht="17.25" thickTop="1" thickBot="1" x14ac:dyDescent="0.3">
      <c r="A13" s="15">
        <f t="shared" si="0"/>
        <v>4</v>
      </c>
      <c r="B13" s="16">
        <f>+'[1]Dic. 2021'!A13</f>
        <v>44481</v>
      </c>
      <c r="C13" s="17" t="str">
        <f>+'[1]Dic. 2021'!B13</f>
        <v>1021-1</v>
      </c>
      <c r="D13" s="18" t="str">
        <f>+'[1]Dic. 2021'!C13</f>
        <v>IGN</v>
      </c>
      <c r="E13" s="19">
        <f>+'[1]Dic. 2021'!F13</f>
        <v>-2450000</v>
      </c>
      <c r="F13" s="19">
        <f>+'[1]Dic. 2021'!E13</f>
        <v>0</v>
      </c>
      <c r="G13" s="19">
        <f>+G12+E13</f>
        <v>15770970.199999996</v>
      </c>
      <c r="I13" s="14"/>
      <c r="J13" s="14"/>
    </row>
    <row r="14" spans="1:10" s="21" customFormat="1" ht="17.25" thickTop="1" thickBot="1" x14ac:dyDescent="0.3">
      <c r="A14" s="15">
        <f t="shared" si="0"/>
        <v>5</v>
      </c>
      <c r="B14" s="16">
        <f>+'[1]Dic. 2021'!A14</f>
        <v>44481</v>
      </c>
      <c r="C14" s="17" t="str">
        <f>+'[1]Dic. 2021'!B14</f>
        <v>1021-1</v>
      </c>
      <c r="D14" s="18" t="str">
        <f>+'[1]Dic. 2021'!C14</f>
        <v>IGN</v>
      </c>
      <c r="E14" s="19">
        <f>+'[1]Dic. 2021'!F14</f>
        <v>-166756.79999999999</v>
      </c>
      <c r="F14" s="19">
        <f>+'[1]Dic. 2021'!E14</f>
        <v>0</v>
      </c>
      <c r="G14" s="19">
        <f t="shared" ref="G14:G25" si="1">+G13+E14</f>
        <v>15604213.399999995</v>
      </c>
      <c r="I14" s="14"/>
      <c r="J14" s="14"/>
    </row>
    <row r="15" spans="1:10" s="14" customFormat="1" ht="17.25" thickTop="1" thickBot="1" x14ac:dyDescent="0.3">
      <c r="A15" s="15">
        <f t="shared" si="0"/>
        <v>6</v>
      </c>
      <c r="B15" s="16">
        <f>+'[1]Dic. 2021'!A15</f>
        <v>44481</v>
      </c>
      <c r="C15" s="17" t="str">
        <f>+'[1]Dic. 2021'!B15</f>
        <v>1021-1</v>
      </c>
      <c r="D15" s="18" t="str">
        <f>+'[1]Dic. 2021'!C15</f>
        <v>IGN</v>
      </c>
      <c r="E15" s="19">
        <f>+'[1]Dic. 2021'!F15</f>
        <v>-173950</v>
      </c>
      <c r="F15" s="19">
        <f>+'[1]Dic. 2021'!E15</f>
        <v>0</v>
      </c>
      <c r="G15" s="19">
        <f t="shared" si="1"/>
        <v>15430263.399999995</v>
      </c>
      <c r="H15" s="22"/>
    </row>
    <row r="16" spans="1:10" s="6" customFormat="1" ht="17.25" thickTop="1" thickBot="1" x14ac:dyDescent="0.3">
      <c r="A16" s="15">
        <f t="shared" si="0"/>
        <v>7</v>
      </c>
      <c r="B16" s="16">
        <f>+'[1]Dic. 2021'!A16</f>
        <v>44481</v>
      </c>
      <c r="C16" s="17" t="str">
        <f>+'[1]Dic. 2021'!B16</f>
        <v>1021-1</v>
      </c>
      <c r="D16" s="18" t="str">
        <f>+'[1]Dic. 2021'!C16</f>
        <v>IGN</v>
      </c>
      <c r="E16" s="19">
        <f>+'[1]Dic. 2021'!F16</f>
        <v>-20062.900000000001</v>
      </c>
      <c r="F16" s="19">
        <f>+'[1]Dic. 2021'!E16</f>
        <v>0</v>
      </c>
      <c r="G16" s="19">
        <f t="shared" si="1"/>
        <v>15410200.499999994</v>
      </c>
      <c r="H16" s="23"/>
      <c r="I16" s="14"/>
      <c r="J16" s="14"/>
    </row>
    <row r="17" spans="1:7" s="6" customFormat="1" ht="17.25" thickTop="1" thickBot="1" x14ac:dyDescent="0.3">
      <c r="A17" s="15">
        <f t="shared" si="0"/>
        <v>8</v>
      </c>
      <c r="B17" s="16" t="str">
        <f>+'[1]Dic. 2021'!A17</f>
        <v>13/12/2021</v>
      </c>
      <c r="C17" s="17" t="str">
        <f>+'[1]Dic. 2021'!B17</f>
        <v>1030-1</v>
      </c>
      <c r="D17" s="18" t="str">
        <f>+'[1]Dic. 2021'!C17</f>
        <v>IGN</v>
      </c>
      <c r="E17" s="19">
        <f>+'[1]Dic. 2021'!F17</f>
        <v>-1043000</v>
      </c>
      <c r="F17" s="19">
        <f>+'[1]Dic. 2021'!E17</f>
        <v>0</v>
      </c>
      <c r="G17" s="19">
        <f t="shared" si="1"/>
        <v>14367200.499999994</v>
      </c>
    </row>
    <row r="18" spans="1:7" s="6" customFormat="1" ht="17.25" thickTop="1" thickBot="1" x14ac:dyDescent="0.3">
      <c r="A18" s="15">
        <f t="shared" si="0"/>
        <v>9</v>
      </c>
      <c r="B18" s="16" t="str">
        <f>+'[1]Dic. 2021'!A18</f>
        <v>13/12/2021</v>
      </c>
      <c r="C18" s="17" t="str">
        <f>+'[1]Dic. 2021'!B18</f>
        <v>1030-1</v>
      </c>
      <c r="D18" s="18" t="str">
        <f>+'[1]Dic. 2021'!C18</f>
        <v>IGN</v>
      </c>
      <c r="E18" s="19">
        <f>+'[1]Dic. 2021'!F18</f>
        <v>-73948.7</v>
      </c>
      <c r="F18" s="19">
        <f>+'[1]Dic. 2021'!E18</f>
        <v>0</v>
      </c>
      <c r="G18" s="19">
        <f t="shared" si="1"/>
        <v>14293251.799999995</v>
      </c>
    </row>
    <row r="19" spans="1:7" s="6" customFormat="1" ht="17.25" thickTop="1" thickBot="1" x14ac:dyDescent="0.3">
      <c r="A19" s="15">
        <f t="shared" si="0"/>
        <v>10</v>
      </c>
      <c r="B19" s="16" t="str">
        <f>+'[1]Dic. 2021'!A19</f>
        <v>13/12/2021</v>
      </c>
      <c r="C19" s="17" t="str">
        <f>+'[1]Dic. 2021'!B19</f>
        <v>1030-1</v>
      </c>
      <c r="D19" s="18" t="str">
        <f>+'[1]Dic. 2021'!C19</f>
        <v>IGN</v>
      </c>
      <c r="E19" s="19">
        <f>+'[1]Dic. 2021'!F19</f>
        <v>-74053</v>
      </c>
      <c r="F19" s="19">
        <f>+'[1]Dic. 2021'!E19</f>
        <v>0</v>
      </c>
      <c r="G19" s="19">
        <f t="shared" si="1"/>
        <v>14219198.799999995</v>
      </c>
    </row>
    <row r="20" spans="1:7" s="6" customFormat="1" ht="17.25" thickTop="1" thickBot="1" x14ac:dyDescent="0.3">
      <c r="A20" s="15">
        <f t="shared" si="0"/>
        <v>11</v>
      </c>
      <c r="B20" s="16" t="str">
        <f>+'[1]Dic. 2021'!A20</f>
        <v>13/12/2021</v>
      </c>
      <c r="C20" s="17" t="str">
        <f>+'[1]Dic. 2021'!B20</f>
        <v>1030-1</v>
      </c>
      <c r="D20" s="18" t="str">
        <f>+'[1]Dic. 2021'!C20</f>
        <v>IGN</v>
      </c>
      <c r="E20" s="19">
        <f>+'[1]Dic. 2021'!F20</f>
        <v>-7649.8</v>
      </c>
      <c r="F20" s="19">
        <f>+'[1]Dic. 2021'!E18</f>
        <v>0</v>
      </c>
      <c r="G20" s="19">
        <f t="shared" si="1"/>
        <v>14211548.999999994</v>
      </c>
    </row>
    <row r="21" spans="1:7" s="6" customFormat="1" ht="17.25" thickTop="1" thickBot="1" x14ac:dyDescent="0.3">
      <c r="A21" s="15">
        <f t="shared" si="0"/>
        <v>12</v>
      </c>
      <c r="B21" s="16">
        <f>+'[1]Dic. 2021'!A21</f>
        <v>44481</v>
      </c>
      <c r="C21" s="17" t="str">
        <f>+'[1]Dic. 2021'!B21</f>
        <v>1023-1</v>
      </c>
      <c r="D21" s="18" t="str">
        <f>+'[1]Dic. 2021'!C21</f>
        <v>IGN</v>
      </c>
      <c r="E21" s="19">
        <f>+'[1]Dic. 2021'!F21</f>
        <v>-104000</v>
      </c>
      <c r="F21" s="19">
        <f>+'[1]Dic. 2021'!E19</f>
        <v>0</v>
      </c>
      <c r="G21" s="19">
        <f t="shared" si="1"/>
        <v>14107548.999999994</v>
      </c>
    </row>
    <row r="22" spans="1:7" s="6" customFormat="1" ht="17.25" thickTop="1" thickBot="1" x14ac:dyDescent="0.3">
      <c r="A22" s="15">
        <f t="shared" si="0"/>
        <v>13</v>
      </c>
      <c r="B22" s="16">
        <f>+'[1]Dic. 2021'!A22</f>
        <v>44481</v>
      </c>
      <c r="C22" s="17" t="str">
        <f>+'[1]Dic. 2021'!B22</f>
        <v>1023-1</v>
      </c>
      <c r="D22" s="18" t="str">
        <f>+'[1]Dic. 2021'!C22</f>
        <v>IGN</v>
      </c>
      <c r="E22" s="19">
        <f>+'[1]Dic. 2021'!F22</f>
        <v>-7373.6</v>
      </c>
      <c r="F22" s="19">
        <f>+'[1]Dic. 2021'!E20</f>
        <v>0</v>
      </c>
      <c r="G22" s="19">
        <f t="shared" si="1"/>
        <v>14100175.399999995</v>
      </c>
    </row>
    <row r="23" spans="1:7" s="6" customFormat="1" ht="17.25" thickTop="1" thickBot="1" x14ac:dyDescent="0.3">
      <c r="A23" s="15">
        <f t="shared" si="0"/>
        <v>14</v>
      </c>
      <c r="B23" s="16">
        <f>+'[1]Dic. 2021'!A23</f>
        <v>44481</v>
      </c>
      <c r="C23" s="17" t="str">
        <f>+'[1]Dic. 2021'!B23</f>
        <v>1023-1</v>
      </c>
      <c r="D23" s="18" t="str">
        <f>+'[1]Dic. 2021'!C23</f>
        <v>IGN</v>
      </c>
      <c r="E23" s="19">
        <f>+'[1]Dic. 2021'!F23</f>
        <v>-7384</v>
      </c>
      <c r="F23" s="19">
        <f>+'[1]Dic. 2021'!E21</f>
        <v>0</v>
      </c>
      <c r="G23" s="19">
        <f t="shared" si="1"/>
        <v>14092791.399999995</v>
      </c>
    </row>
    <row r="24" spans="1:7" s="6" customFormat="1" ht="17.25" thickTop="1" thickBot="1" x14ac:dyDescent="0.3">
      <c r="A24" s="15">
        <f t="shared" si="0"/>
        <v>15</v>
      </c>
      <c r="B24" s="16">
        <f>+'[1]Dic. 2021'!A24</f>
        <v>44481</v>
      </c>
      <c r="C24" s="17" t="str">
        <f>+'[1]Dic. 2021'!B24</f>
        <v>1023-1</v>
      </c>
      <c r="D24" s="18" t="str">
        <f>+'[1]Dic. 2021'!C24</f>
        <v>IGN</v>
      </c>
      <c r="E24" s="19">
        <f>+'[1]Dic. 2021'!F24</f>
        <v>-1196</v>
      </c>
      <c r="F24" s="19">
        <f>+'[1]Dic. 2021'!E22</f>
        <v>0</v>
      </c>
      <c r="G24" s="19">
        <f t="shared" si="1"/>
        <v>14091595.399999995</v>
      </c>
    </row>
    <row r="25" spans="1:7" s="6" customFormat="1" ht="17.25" thickTop="1" thickBot="1" x14ac:dyDescent="0.3">
      <c r="A25" s="15">
        <f t="shared" si="0"/>
        <v>16</v>
      </c>
      <c r="B25" s="16">
        <f>+'[1]Dic. 2021'!A25</f>
        <v>44481</v>
      </c>
      <c r="C25" s="17" t="str">
        <f>+'[1]Dic. 2021'!B25</f>
        <v>1025-1</v>
      </c>
      <c r="D25" s="18" t="str">
        <f>+'[1]Dic. 2021'!C25</f>
        <v>IGN</v>
      </c>
      <c r="E25" s="19">
        <f>+'[1]Dic. 2021'!F25</f>
        <v>-79000</v>
      </c>
      <c r="F25" s="19">
        <f>+'[1]Dic. 2021'!E23</f>
        <v>0</v>
      </c>
      <c r="G25" s="19">
        <f t="shared" si="1"/>
        <v>14012595.399999995</v>
      </c>
    </row>
    <row r="26" spans="1:7" s="6" customFormat="1" ht="17.25" thickTop="1" thickBot="1" x14ac:dyDescent="0.3">
      <c r="A26" s="15">
        <f t="shared" si="0"/>
        <v>17</v>
      </c>
      <c r="B26" s="16">
        <f>+'[1]Dic. 2021'!A26</f>
        <v>44208</v>
      </c>
      <c r="C26" s="17" t="str">
        <f>+'[1]Dic. 2021'!B26</f>
        <v>974-1</v>
      </c>
      <c r="D26" s="18" t="str">
        <f>+'[1]Dic. 2021'!C26</f>
        <v>SERVICIO NACIONAL DE SALUD (SENASA)</v>
      </c>
      <c r="E26" s="19">
        <f>+'[1]Dic. 2021'!F26</f>
        <v>-84220.800000000003</v>
      </c>
      <c r="F26" s="19">
        <f>+'[1]Dic. 2021'!E24</f>
        <v>0</v>
      </c>
      <c r="G26" s="19">
        <f>+G25+E26</f>
        <v>13928374.599999994</v>
      </c>
    </row>
    <row r="27" spans="1:7" s="6" customFormat="1" ht="17.25" thickTop="1" thickBot="1" x14ac:dyDescent="0.3">
      <c r="A27" s="15">
        <f t="shared" si="0"/>
        <v>18</v>
      </c>
      <c r="B27" s="16">
        <f>+'[1]Dic. 2021'!A27</f>
        <v>44208</v>
      </c>
      <c r="C27" s="17" t="str">
        <f>+'[1]Dic. 2021'!B27</f>
        <v>976-1</v>
      </c>
      <c r="D27" s="18" t="str">
        <f>+'[1]Dic. 2021'!C27</f>
        <v>ARS HUMANO</v>
      </c>
      <c r="E27" s="19">
        <f>+'[1]Dic. 2021'!F27</f>
        <v>-13191.33</v>
      </c>
      <c r="F27" s="19">
        <v>0</v>
      </c>
      <c r="G27" s="19">
        <f t="shared" ref="G27:G39" si="2">+G26+E27</f>
        <v>13915183.269999994</v>
      </c>
    </row>
    <row r="28" spans="1:7" s="6" customFormat="1" ht="17.25" thickTop="1" thickBot="1" x14ac:dyDescent="0.3">
      <c r="A28" s="15">
        <f t="shared" si="0"/>
        <v>19</v>
      </c>
      <c r="B28" s="16">
        <f>+'[1]Dic. 2021'!A28</f>
        <v>44208</v>
      </c>
      <c r="C28" s="17" t="str">
        <f>+'[1]Dic. 2021'!B28</f>
        <v>979-1</v>
      </c>
      <c r="D28" s="18" t="str">
        <f>+'[1]Dic. 2021'!C28</f>
        <v>JARDINES ILUSIONES</v>
      </c>
      <c r="E28" s="19">
        <f>+'[1]Dic. 2021'!F28</f>
        <v>-47141</v>
      </c>
      <c r="F28" s="19">
        <v>0</v>
      </c>
      <c r="G28" s="19">
        <f t="shared" si="2"/>
        <v>13868042.269999994</v>
      </c>
    </row>
    <row r="29" spans="1:7" s="6" customFormat="1" ht="17.25" thickTop="1" thickBot="1" x14ac:dyDescent="0.3">
      <c r="A29" s="15">
        <f t="shared" si="0"/>
        <v>20</v>
      </c>
      <c r="B29" s="16">
        <f>+'[1]Dic. 2021'!A29</f>
        <v>44239</v>
      </c>
      <c r="C29" s="17" t="str">
        <f>+'[1]Dic. 2021'!B29</f>
        <v>981-1</v>
      </c>
      <c r="D29" s="18" t="str">
        <f>+'[1]Dic. 2021'!C29</f>
        <v xml:space="preserve">EMPACA, SRL. </v>
      </c>
      <c r="E29" s="19">
        <f>+'[1]Dic. 2021'!F29</f>
        <v>-172115.69</v>
      </c>
      <c r="F29" s="19">
        <v>0</v>
      </c>
      <c r="G29" s="19">
        <f t="shared" si="2"/>
        <v>13695926.579999994</v>
      </c>
    </row>
    <row r="30" spans="1:7" s="6" customFormat="1" ht="17.25" thickTop="1" thickBot="1" x14ac:dyDescent="0.3">
      <c r="A30" s="15">
        <f t="shared" si="0"/>
        <v>21</v>
      </c>
      <c r="B30" s="16">
        <f>+'[1]Dic. 2021'!A30</f>
        <v>44267</v>
      </c>
      <c r="C30" s="17" t="str">
        <f>+'[1]Dic. 2021'!B30</f>
        <v>985-1</v>
      </c>
      <c r="D30" s="18" t="str">
        <f>+'[1]Dic. 2021'!C30</f>
        <v>EDICIONES VALDES,S.R.L</v>
      </c>
      <c r="E30" s="19">
        <f>+'[1]Dic. 2021'!F30</f>
        <v>-44527.3</v>
      </c>
      <c r="F30" s="19">
        <v>0</v>
      </c>
      <c r="G30" s="19">
        <f t="shared" si="2"/>
        <v>13651399.279999994</v>
      </c>
    </row>
    <row r="31" spans="1:7" s="6" customFormat="1" ht="17.25" thickTop="1" thickBot="1" x14ac:dyDescent="0.3">
      <c r="A31" s="15">
        <f t="shared" si="0"/>
        <v>22</v>
      </c>
      <c r="B31" s="16">
        <f>+'[1]Dic. 2021'!A31</f>
        <v>44267</v>
      </c>
      <c r="C31" s="17" t="str">
        <f>+'[1]Dic. 2021'!B31</f>
        <v>987-1</v>
      </c>
      <c r="D31" s="18" t="str">
        <f>+'[1]Dic. 2021'!C31</f>
        <v>VIMARTE PUBLICIDAD,S.A</v>
      </c>
      <c r="E31" s="19">
        <f>+'[1]Dic. 2021'!F31</f>
        <v>-6849.9</v>
      </c>
      <c r="F31" s="19">
        <v>0</v>
      </c>
      <c r="G31" s="19">
        <f t="shared" si="2"/>
        <v>13644549.379999993</v>
      </c>
    </row>
    <row r="32" spans="1:7" s="6" customFormat="1" ht="17.25" thickTop="1" thickBot="1" x14ac:dyDescent="0.3">
      <c r="A32" s="15">
        <f t="shared" si="0"/>
        <v>23</v>
      </c>
      <c r="B32" s="16">
        <f>+'[1]Dic. 2021'!A32</f>
        <v>44359</v>
      </c>
      <c r="C32" s="17" t="str">
        <f>+'[1]Dic. 2021'!B32</f>
        <v>996-1</v>
      </c>
      <c r="D32" s="18" t="str">
        <f>+'[1]Dic. 2021'!C32</f>
        <v>CLARO, S.A.</v>
      </c>
      <c r="E32" s="19">
        <f>+'[1]Dic. 2021'!F32</f>
        <v>-5048.26</v>
      </c>
      <c r="F32" s="19">
        <v>0</v>
      </c>
      <c r="G32" s="19">
        <f t="shared" si="2"/>
        <v>13639501.119999994</v>
      </c>
    </row>
    <row r="33" spans="1:8" s="6" customFormat="1" ht="17.25" thickTop="1" thickBot="1" x14ac:dyDescent="0.3">
      <c r="A33" s="15">
        <f t="shared" si="0"/>
        <v>24</v>
      </c>
      <c r="B33" s="16">
        <f>+'[1]Dic. 2021'!A33</f>
        <v>44359</v>
      </c>
      <c r="C33" s="17" t="str">
        <f>+'[1]Dic. 2021'!B33</f>
        <v>1001-1</v>
      </c>
      <c r="D33" s="18" t="str">
        <f>+'[1]Dic. 2021'!C33</f>
        <v>EDESUR DOMINICANA, S.A.</v>
      </c>
      <c r="E33" s="19">
        <f>+'[1]Dic. 2021'!F33</f>
        <v>-34705.120000000003</v>
      </c>
      <c r="F33" s="19">
        <v>0</v>
      </c>
      <c r="G33" s="19">
        <f t="shared" si="2"/>
        <v>13604795.999999994</v>
      </c>
    </row>
    <row r="34" spans="1:8" s="6" customFormat="1" ht="17.25" thickTop="1" thickBot="1" x14ac:dyDescent="0.3">
      <c r="A34" s="15">
        <f t="shared" si="0"/>
        <v>25</v>
      </c>
      <c r="B34" s="16">
        <f>+'[1]Dic. 2021'!A34</f>
        <v>44359</v>
      </c>
      <c r="C34" s="17" t="str">
        <f>+'[1]Dic. 2021'!B34</f>
        <v>1002-1</v>
      </c>
      <c r="D34" s="18" t="str">
        <f>+'[1]Dic. 2021'!C34</f>
        <v>STE. S.R.L</v>
      </c>
      <c r="E34" s="19">
        <f>+'[1]Dic. 2021'!F34</f>
        <v>-18880</v>
      </c>
      <c r="F34" s="19">
        <v>0</v>
      </c>
      <c r="G34" s="19">
        <f t="shared" si="2"/>
        <v>13585915.999999994</v>
      </c>
      <c r="H34" s="23"/>
    </row>
    <row r="35" spans="1:8" s="6" customFormat="1" ht="17.25" thickTop="1" thickBot="1" x14ac:dyDescent="0.3">
      <c r="A35" s="15">
        <f t="shared" si="0"/>
        <v>26</v>
      </c>
      <c r="B35" s="16">
        <f>+'[1]Dic. 2021'!A35</f>
        <v>44389</v>
      </c>
      <c r="C35" s="17" t="str">
        <f>+'[1]Dic. 2021'!B35</f>
        <v>1007-1</v>
      </c>
      <c r="D35" s="18" t="str">
        <f>+'[1]Dic. 2021'!C35</f>
        <v>OBELCA, S.R.L</v>
      </c>
      <c r="E35" s="19">
        <f>+'[1]Dic. 2021'!F35</f>
        <v>-56050</v>
      </c>
      <c r="F35" s="19">
        <f>+'[1]Dic. 2021'!E26</f>
        <v>0</v>
      </c>
      <c r="G35" s="19">
        <f t="shared" si="2"/>
        <v>13529865.999999994</v>
      </c>
    </row>
    <row r="36" spans="1:8" s="6" customFormat="1" ht="17.25" thickTop="1" thickBot="1" x14ac:dyDescent="0.3">
      <c r="A36" s="15">
        <f t="shared" si="0"/>
        <v>27</v>
      </c>
      <c r="B36" s="16">
        <f>+'[1]Dic. 2021'!A36</f>
        <v>44481</v>
      </c>
      <c r="C36" s="17" t="str">
        <f>+'[1]Dic. 2021'!B36</f>
        <v>1018-1</v>
      </c>
      <c r="D36" s="18" t="str">
        <f>+'[1]Dic. 2021'!C36</f>
        <v>ITCORP CONGLOSS, S.R.L.</v>
      </c>
      <c r="E36" s="19">
        <f>+'[1]Dic. 2021'!F36</f>
        <v>-30020.04</v>
      </c>
      <c r="F36" s="19">
        <f>+'[1]Dic. 2021'!E35</f>
        <v>0</v>
      </c>
      <c r="G36" s="19">
        <f t="shared" si="2"/>
        <v>13499845.959999995</v>
      </c>
    </row>
    <row r="37" spans="1:8" s="6" customFormat="1" ht="17.25" thickTop="1" thickBot="1" x14ac:dyDescent="0.3">
      <c r="A37" s="15">
        <f t="shared" si="0"/>
        <v>28</v>
      </c>
      <c r="B37" s="16">
        <f>+'[1]Dic. 2021'!A37</f>
        <v>44543</v>
      </c>
      <c r="C37" s="17" t="str">
        <f>+'[1]Dic. 2021'!B37</f>
        <v>1032-1</v>
      </c>
      <c r="D37" s="18" t="str">
        <f>+'[1]Dic. 2021'!C37</f>
        <v>ALTICE DOMINICANA,S.A</v>
      </c>
      <c r="E37" s="19">
        <f>+'[1]Dic. 2021'!F37</f>
        <v>-17760.13</v>
      </c>
      <c r="F37" s="19">
        <f>+'[1]Dic. 2021'!E29</f>
        <v>0</v>
      </c>
      <c r="G37" s="19">
        <f t="shared" si="2"/>
        <v>13482085.829999994</v>
      </c>
    </row>
    <row r="38" spans="1:8" s="6" customFormat="1" ht="17.25" thickTop="1" thickBot="1" x14ac:dyDescent="0.3">
      <c r="A38" s="15">
        <f t="shared" si="0"/>
        <v>29</v>
      </c>
      <c r="B38" s="16">
        <f>+'[1]Dic. 2021'!A38</f>
        <v>44543</v>
      </c>
      <c r="C38" s="17" t="str">
        <f>+'[1]Dic. 2021'!B38</f>
        <v>1033-1</v>
      </c>
      <c r="D38" s="18" t="str">
        <f>+'[1]Dic. 2021'!C38</f>
        <v>2P TECHNOLOGY, S.R.L.</v>
      </c>
      <c r="E38" s="19">
        <f>+'[1]Dic. 2021'!F38</f>
        <v>-51825.599999999999</v>
      </c>
      <c r="F38" s="19">
        <f>+'[1]Dic. 2021'!E27</f>
        <v>0</v>
      </c>
      <c r="G38" s="19">
        <f t="shared" si="2"/>
        <v>13430260.229999995</v>
      </c>
    </row>
    <row r="39" spans="1:8" s="21" customFormat="1" ht="17.25" thickTop="1" thickBot="1" x14ac:dyDescent="0.3">
      <c r="A39" s="15">
        <f t="shared" si="0"/>
        <v>30</v>
      </c>
      <c r="B39" s="16">
        <f>+'[1]Dic. 2021'!A39</f>
        <v>44543</v>
      </c>
      <c r="C39" s="17" t="str">
        <f>+'[1]Dic. 2021'!B39</f>
        <v>1035-1</v>
      </c>
      <c r="D39" s="18" t="str">
        <f>+'[1]Dic. 2021'!C39</f>
        <v>SONIA ANTONIA LUCIANO PIÑA</v>
      </c>
      <c r="E39" s="19">
        <f>+'[1]Dic. 2021'!F39</f>
        <v>-4000</v>
      </c>
      <c r="F39" s="19">
        <f>+'[1]Dic. 2021'!E31</f>
        <v>0</v>
      </c>
      <c r="G39" s="19">
        <f t="shared" si="2"/>
        <v>13426260.229999995</v>
      </c>
    </row>
    <row r="40" spans="1:8" s="6" customFormat="1" ht="17.25" thickTop="1" thickBot="1" x14ac:dyDescent="0.3">
      <c r="A40" s="24"/>
      <c r="B40" s="25"/>
      <c r="C40" s="26" t="s">
        <v>15</v>
      </c>
      <c r="D40" s="25"/>
      <c r="E40" s="27">
        <f>SUM(E10:E39)</f>
        <v>-4794709.97</v>
      </c>
      <c r="F40" s="27">
        <f>SUM(F10:F39)</f>
        <v>7667616.4900000002</v>
      </c>
      <c r="G40" s="27">
        <f>G39</f>
        <v>13426260.229999995</v>
      </c>
    </row>
    <row r="41" spans="1:8" s="6" customFormat="1" ht="16.5" thickTop="1" x14ac:dyDescent="0.25">
      <c r="A41" s="28"/>
      <c r="B41" s="29"/>
      <c r="C41" s="30"/>
      <c r="D41" s="29"/>
      <c r="E41" s="29">
        <f>+'[2]Presupuesto Aprobado-Ejec '!$Q$10-E40</f>
        <v>9589419.9399999976</v>
      </c>
      <c r="F41" s="29"/>
      <c r="G41" s="29"/>
    </row>
    <row r="42" spans="1:8" s="6" customFormat="1" x14ac:dyDescent="0.25">
      <c r="A42" s="31"/>
      <c r="C42" s="21"/>
      <c r="D42" s="1"/>
      <c r="F42" s="21"/>
      <c r="G42" s="1"/>
    </row>
    <row r="43" spans="1:8" s="6" customFormat="1" x14ac:dyDescent="0.25">
      <c r="A43" s="31"/>
      <c r="C43" s="21"/>
      <c r="D43" s="1"/>
      <c r="E43" s="32"/>
      <c r="F43" s="21"/>
      <c r="G43" s="1"/>
    </row>
    <row r="44" spans="1:8" s="6" customFormat="1" x14ac:dyDescent="0.25">
      <c r="A44" s="31"/>
      <c r="B44" s="33" t="s">
        <v>16</v>
      </c>
      <c r="D44" s="1"/>
      <c r="E44" s="33" t="s">
        <v>17</v>
      </c>
      <c r="G44" s="34"/>
    </row>
    <row r="45" spans="1:8" s="6" customFormat="1" x14ac:dyDescent="0.25">
      <c r="A45" s="31"/>
      <c r="B45" s="21" t="s">
        <v>18</v>
      </c>
      <c r="D45" s="1"/>
      <c r="E45" s="21" t="s">
        <v>19</v>
      </c>
      <c r="G45" s="1"/>
    </row>
    <row r="46" spans="1:8" s="6" customFormat="1" x14ac:dyDescent="0.25">
      <c r="A46" s="31"/>
      <c r="B46" s="35" t="s">
        <v>20</v>
      </c>
      <c r="D46" s="1"/>
      <c r="E46" s="35" t="s">
        <v>21</v>
      </c>
      <c r="G46" s="1"/>
    </row>
    <row r="47" spans="1:8" s="6" customFormat="1" x14ac:dyDescent="0.25">
      <c r="A47" s="31"/>
      <c r="B47" s="8"/>
      <c r="C47" s="8"/>
      <c r="D47" s="3"/>
      <c r="E47" s="8"/>
      <c r="F47" s="8"/>
      <c r="G47" s="3"/>
    </row>
    <row r="48" spans="1:8" s="6" customFormat="1" x14ac:dyDescent="0.25">
      <c r="A48" s="31"/>
      <c r="B48" s="8"/>
      <c r="C48" s="8"/>
      <c r="D48" s="3"/>
      <c r="E48" s="8"/>
      <c r="F48" s="8"/>
      <c r="G48" s="3"/>
    </row>
    <row r="49" spans="1:7" s="6" customFormat="1" x14ac:dyDescent="0.25">
      <c r="A49" s="31"/>
      <c r="B49" s="8"/>
      <c r="C49" s="8"/>
      <c r="D49" s="3"/>
      <c r="E49" s="8"/>
      <c r="F49" s="8"/>
      <c r="G49" s="3"/>
    </row>
    <row r="50" spans="1:7" s="6" customFormat="1" x14ac:dyDescent="0.25">
      <c r="A50" s="31"/>
      <c r="B50" s="8"/>
      <c r="C50" s="8"/>
      <c r="D50" s="3"/>
      <c r="E50" s="8"/>
      <c r="F50" s="8"/>
      <c r="G50" s="3"/>
    </row>
    <row r="51" spans="1:7" s="6" customFormat="1" x14ac:dyDescent="0.25">
      <c r="A51" s="31"/>
      <c r="B51" s="8"/>
      <c r="C51" s="8"/>
      <c r="D51" s="3"/>
      <c r="E51" s="8"/>
      <c r="F51" s="8"/>
      <c r="G51" s="3"/>
    </row>
    <row r="52" spans="1:7" s="6" customFormat="1" x14ac:dyDescent="0.25">
      <c r="A52" s="31"/>
      <c r="B52" s="8"/>
      <c r="C52" s="8"/>
      <c r="D52" s="3"/>
      <c r="E52" s="8"/>
      <c r="F52" s="8"/>
      <c r="G52" s="3"/>
    </row>
    <row r="53" spans="1:7" s="6" customFormat="1" x14ac:dyDescent="0.25">
      <c r="A53" s="31"/>
      <c r="B53" s="8"/>
      <c r="C53" s="8"/>
      <c r="D53" s="3"/>
      <c r="E53" s="8"/>
      <c r="F53" s="8"/>
      <c r="G53" s="3"/>
    </row>
    <row r="54" spans="1:7" s="6" customFormat="1" x14ac:dyDescent="0.25">
      <c r="A54" s="31"/>
      <c r="B54" s="8"/>
      <c r="C54" s="8"/>
      <c r="D54" s="3"/>
      <c r="E54" s="8"/>
      <c r="F54" s="8"/>
      <c r="G54" s="3"/>
    </row>
    <row r="55" spans="1:7" s="6" customFormat="1" x14ac:dyDescent="0.25">
      <c r="A55" s="31"/>
      <c r="B55" s="8"/>
      <c r="C55" s="8"/>
      <c r="D55" s="3"/>
      <c r="E55" s="8"/>
      <c r="F55" s="8"/>
      <c r="G55" s="3"/>
    </row>
    <row r="56" spans="1:7" s="6" customFormat="1" x14ac:dyDescent="0.25">
      <c r="A56" s="31"/>
      <c r="B56" s="8"/>
      <c r="C56" s="8"/>
      <c r="D56" s="3"/>
      <c r="E56" s="8"/>
      <c r="F56" s="8"/>
      <c r="G56" s="3"/>
    </row>
    <row r="57" spans="1:7" s="6" customFormat="1" x14ac:dyDescent="0.25">
      <c r="A57" s="31"/>
      <c r="B57" s="8"/>
      <c r="C57" s="8"/>
      <c r="D57" s="3"/>
      <c r="E57" s="8"/>
      <c r="F57" s="36"/>
      <c r="G57" s="3"/>
    </row>
    <row r="58" spans="1:7" s="6" customFormat="1" x14ac:dyDescent="0.25">
      <c r="A58" s="31"/>
      <c r="B58" s="8"/>
      <c r="C58" s="8"/>
      <c r="D58" s="3"/>
      <c r="E58" s="8"/>
      <c r="F58" s="8"/>
      <c r="G58" s="3"/>
    </row>
    <row r="59" spans="1:7" s="6" customFormat="1" x14ac:dyDescent="0.25">
      <c r="A59" s="31"/>
      <c r="B59" s="8"/>
      <c r="C59" s="8"/>
      <c r="D59" s="3"/>
      <c r="E59" s="8"/>
      <c r="F59" s="8"/>
      <c r="G59" s="3"/>
    </row>
    <row r="60" spans="1:7" s="6" customFormat="1" x14ac:dyDescent="0.25">
      <c r="A60" s="31"/>
      <c r="B60" s="8"/>
      <c r="C60" s="8"/>
      <c r="D60" s="3"/>
      <c r="E60" s="8"/>
      <c r="F60" s="8"/>
      <c r="G60" s="3"/>
    </row>
    <row r="61" spans="1:7" s="6" customFormat="1" x14ac:dyDescent="0.25">
      <c r="A61" s="31"/>
      <c r="B61" s="8"/>
      <c r="C61" s="8"/>
      <c r="D61" s="3"/>
      <c r="E61" s="8"/>
      <c r="F61" s="8"/>
      <c r="G61" s="3"/>
    </row>
    <row r="62" spans="1:7" s="6" customFormat="1" x14ac:dyDescent="0.25">
      <c r="A62" s="31"/>
      <c r="B62" s="8"/>
      <c r="C62" s="8"/>
      <c r="D62" s="3"/>
      <c r="E62" s="8"/>
      <c r="F62" s="8"/>
      <c r="G62" s="3"/>
    </row>
    <row r="63" spans="1:7" s="6" customFormat="1" x14ac:dyDescent="0.25">
      <c r="A63" s="31"/>
      <c r="B63" s="8"/>
      <c r="C63" s="8"/>
      <c r="D63" s="3"/>
      <c r="E63" s="8"/>
      <c r="F63" s="8"/>
      <c r="G63" s="3"/>
    </row>
    <row r="64" spans="1:7" s="6" customFormat="1" x14ac:dyDescent="0.25">
      <c r="A64" s="31"/>
      <c r="B64" s="8"/>
      <c r="C64" s="8"/>
      <c r="D64" s="3"/>
      <c r="E64" s="8"/>
      <c r="F64" s="8"/>
      <c r="G64" s="3"/>
    </row>
    <row r="65" spans="1:7" s="6" customFormat="1" x14ac:dyDescent="0.25">
      <c r="A65" s="31"/>
      <c r="B65" s="8"/>
      <c r="C65" s="8"/>
      <c r="D65" s="3"/>
      <c r="E65" s="8"/>
      <c r="F65" s="8"/>
      <c r="G65" s="3"/>
    </row>
    <row r="66" spans="1:7" s="6" customFormat="1" x14ac:dyDescent="0.25">
      <c r="A66" s="31"/>
      <c r="B66" s="8"/>
      <c r="C66" s="8"/>
      <c r="D66" s="3"/>
      <c r="E66" s="8"/>
      <c r="F66" s="8"/>
      <c r="G66" s="3"/>
    </row>
    <row r="67" spans="1:7" s="6" customFormat="1" x14ac:dyDescent="0.25">
      <c r="A67" s="31"/>
      <c r="B67" s="8"/>
      <c r="C67" s="8"/>
      <c r="D67" s="3"/>
      <c r="E67" s="8"/>
      <c r="F67" s="8"/>
      <c r="G67" s="3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Dic. 2021 OAI</vt:lpstr>
      <vt:lpstr>'Dic. 2021 OAI'!Área_de_impresión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Julio Yens</cp:lastModifiedBy>
  <cp:lastPrinted>2022-01-12T13:37:25Z</cp:lastPrinted>
  <dcterms:created xsi:type="dcterms:W3CDTF">2022-01-12T12:45:40Z</dcterms:created>
  <dcterms:modified xsi:type="dcterms:W3CDTF">2022-01-13T13:37:03Z</dcterms:modified>
</cp:coreProperties>
</file>