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JULIO\CONTABILIDAD\"/>
    </mc:Choice>
  </mc:AlternateContent>
  <xr:revisionPtr revIDLastSave="0" documentId="13_ncr:1_{C490316A-9C09-4301-BA70-F158ADE2FA35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2" i="2" l="1"/>
  <c r="O52" i="2"/>
  <c r="P52" i="2"/>
  <c r="O27" i="2"/>
  <c r="P27" i="2"/>
  <c r="O17" i="2"/>
  <c r="P11" i="2"/>
  <c r="P10" i="2" l="1"/>
  <c r="O11" i="2"/>
  <c r="O10" i="2" s="1"/>
  <c r="N27" i="2" l="1"/>
  <c r="N17" i="2"/>
  <c r="K17" i="2" l="1"/>
  <c r="M52" i="2" l="1"/>
  <c r="M37" i="2"/>
  <c r="M27" i="2"/>
  <c r="M17" i="2"/>
  <c r="M11" i="2"/>
  <c r="L52" i="2" l="1"/>
  <c r="L37" i="2"/>
  <c r="L27" i="2"/>
  <c r="L1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M10" i="2"/>
  <c r="L10" i="2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<sst xmlns="http://schemas.openxmlformats.org/spreadsheetml/2006/main" count="114" uniqueCount="114">
  <si>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</si>
  <si>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</si>
  <si>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</si>
  <si>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</si>
  <si>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</si>
  <si>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</si>
  <si>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</si>
  <si>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</si>
  <si>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</si>
  <si>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</si>
  <si>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</si>
  <si>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</si>
  <si>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</si>
  <si>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</si>
  <si>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</si>
  <si>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</si>
  <si>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</si>
  <si>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</si>
  <si>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</si>
  <si>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</si>
  <si>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</si>
  <si>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</si>
  <si>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</si>
  <si>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</si>
  <si>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</si>
  <si>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</si>
  <si>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</si>
  <si>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</si>
  <si>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</si>
  <si>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</si>
  <si>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</si>
  <si>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</si>
  <si>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</si>
  <si>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</si>
  <si>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</si>
  <si>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</si>
  <si>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</si>
  <si>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</si>
  <si>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</si>
  <si>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</si>
  <si>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</si>
  <si>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</si>
  <si>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</si>
  <si>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</si>
  <si>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</si>
  <si>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</si>
  <si>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</si>
  <si>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</si>
  <si>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</si>
  <si>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</si>
  <si>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</si>
  <si>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</si>
  <si>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</si>
  <si>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</si>
  <si>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</si>
  <si>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</si>
  <si>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</si>
  <si>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</si>
  <si>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</si>
  <si>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</si>
  <si>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</si>
  <si>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</si>
  <si>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</si>
  <si>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</si>
  <si>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</si>
  <si>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</si>
  <si>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</si>
  <si>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</si>
  <si>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</si>
  <si>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</si>
  <si>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</si>
  <si>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</si>
  <si>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</si>
  <si>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</si>
  <si>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</si>
  <si>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</si>
  <si>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</si>
  <si>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</si>
  <si>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</si>
  <si>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</si>
  <si>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</si>
  <si>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</si>
  <si>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</si>
  <si>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</si>
  <si>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</si>
  <si>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</si>
  <si>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</si>
  <si>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</si>
  <si>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</si>
  <si>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</si>
  <si>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</si>
  <si>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</si>
  <si>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</si>
  <si>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</si>
  <si>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</si>
  <si>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</si>
  <si>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</si>
  <si>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</si>
  <si>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</si>
  <si>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</si>
  <si>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</si>
  <si>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</si>
  <si>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</si>
  <si>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</si>
  <si>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</si>
  <si>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</si>
  <si>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</si>
  <si>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</si>
  <si>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</si>
  <si>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</si>
  <si>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</si>
  <si>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</si>
  <si>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marzo 2023.</t>
  </si>
  <si>
    <t>Fecha de imputación: hasta el 31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</si>
</sst>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topLeftCell="D1" zoomScale="55" zoomScaleNormal="55" workbookViewId="0">
      <selection activeCell="E8" sqref="E8:Q8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46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26.25" customHeight="1" x14ac:dyDescent="0.85">
      <c r="A3" s="46" t="s">
        <v>92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ht="26.25" customHeight="1" x14ac:dyDescent="0.85">
      <c r="A4" s="46" t="s">
        <v>108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4"/>
      <c r="P4" s="54"/>
    </row>
    <row r="5" spans="1:17" ht="26.25" customHeight="1" x14ac:dyDescent="0.85">
      <c r="A5" s="46" t="s">
        <v>93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4"/>
      <c r="P5" s="54"/>
    </row>
    <row r="6" spans="1:17" ht="26.25" customHeight="1" x14ac:dyDescent="0.85">
      <c r="A6" s="46" t="s">
        <v>94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4"/>
      <c r="P6" s="54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6"/>
      <c r="M7" s="26"/>
      <c r="N7" s="26"/>
      <c r="O7" s="26"/>
      <c r="P7" s="26"/>
      <c r="Q7" s="7"/>
    </row>
    <row r="8" spans="1:17" s="2" customFormat="1" ht="53.45" customHeight="1" x14ac:dyDescent="0.8">
      <c r="A8" s="47"/>
      <c r="B8" s="48" t="s">
        <v>65</v>
      </c>
      <c r="C8" s="48" t="s">
        <v>90</v>
      </c>
      <c r="D8" s="49" t="s">
        <v>89</v>
      </c>
      <c r="E8" s="51" t="s">
        <v>88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s="2" customFormat="1" ht="60.75" x14ac:dyDescent="0.8">
      <c r="A9" s="47"/>
      <c r="B9" s="48"/>
      <c r="C9" s="48"/>
      <c r="D9" s="50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115235012.79000002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36088808.520000003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28001938.780000001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2">SUM(E13:P13)</f>
        <v>3925333.34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0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4161536.3999999994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+L18+L20+L22+L23+L24+L19+L21+L25</f>
        <v>0</v>
      </c>
      <c r="M17" s="33">
        <f>M19+M18+M20+M21+M22+M23+M24+M25+M26</f>
        <v>0</v>
      </c>
      <c r="N17" s="33">
        <f>N19+N18+N20+N21+N22+N23+N24+N25+N26</f>
        <v>0</v>
      </c>
      <c r="O17" s="33">
        <f>O19+O18+O20+O21+O22+O23+O24+O25+O26</f>
        <v>0</v>
      </c>
      <c r="P17" s="33">
        <f>P19+P18+P20+P21+P22+P23+P24+P25+P26</f>
        <v>0</v>
      </c>
      <c r="Q17" s="33">
        <f>SUM(E17:P17)</f>
        <v>75839866.379999995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0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3">SUM(E18:P18)</f>
        <v>850295.76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3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3"/>
        <v>198550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3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0</v>
      </c>
      <c r="M22" s="21">
        <v>0</v>
      </c>
      <c r="N22" s="21">
        <v>0</v>
      </c>
      <c r="O22" s="21">
        <v>0</v>
      </c>
      <c r="P22" s="34">
        <v>0</v>
      </c>
      <c r="Q22" s="34">
        <f t="shared" si="3"/>
        <v>1382289.1400000001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0</v>
      </c>
      <c r="M23" s="21">
        <v>0</v>
      </c>
      <c r="N23" s="21">
        <v>0</v>
      </c>
      <c r="O23" s="21">
        <v>0</v>
      </c>
      <c r="P23" s="34">
        <v>0</v>
      </c>
      <c r="Q23" s="34">
        <f t="shared" si="3"/>
        <v>1111928.98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0</v>
      </c>
      <c r="M24" s="21">
        <v>0</v>
      </c>
      <c r="N24" s="21">
        <v>0</v>
      </c>
      <c r="O24" s="21">
        <v>0</v>
      </c>
      <c r="P24" s="34">
        <v>0</v>
      </c>
      <c r="Q24" s="34">
        <f t="shared" si="3"/>
        <v>569449.19000000006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0</v>
      </c>
      <c r="M25" s="21">
        <v>0</v>
      </c>
      <c r="N25" s="21">
        <v>0</v>
      </c>
      <c r="O25" s="21">
        <v>0</v>
      </c>
      <c r="P25" s="34">
        <v>0</v>
      </c>
      <c r="Q25" s="34">
        <f t="shared" si="3"/>
        <v>71536087.109999999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0</v>
      </c>
      <c r="M26" s="21">
        <v>0</v>
      </c>
      <c r="N26" s="21">
        <v>0</v>
      </c>
      <c r="O26" s="21">
        <v>0</v>
      </c>
      <c r="P26" s="34">
        <v>0</v>
      </c>
      <c r="Q26" s="34">
        <f t="shared" si="3"/>
        <v>146579.6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4">+E28+E29+E30+E31+E32+E33+E34+E36</f>
        <v>0</v>
      </c>
      <c r="F27" s="35">
        <f t="shared" si="4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5">+J28+J29+J30+J31+J32+J33+J34+J36+M4</f>
        <v>22674.07</v>
      </c>
      <c r="K27" s="35">
        <f t="shared" si="5"/>
        <v>200685.16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6">O28+O36+O29+O31+O30+O32+O33+O34+O35</f>
        <v>0</v>
      </c>
      <c r="P27" s="36">
        <f t="shared" si="6"/>
        <v>0</v>
      </c>
      <c r="Q27" s="36">
        <f>SUM(E27:P27)</f>
        <v>1468596.61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3"/>
        <v>99572.590000000011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3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3"/>
        <v>131820.75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3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3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3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3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3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0</v>
      </c>
      <c r="M36" s="21">
        <v>0</v>
      </c>
      <c r="N36" s="21">
        <v>0</v>
      </c>
      <c r="O36" s="21">
        <v>0</v>
      </c>
      <c r="P36" s="34">
        <v>0</v>
      </c>
      <c r="Q36" s="34">
        <f t="shared" si="3"/>
        <v>227176.82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7">E38+E39+E40+E41+E42+E43+E44</f>
        <v>0</v>
      </c>
      <c r="F37" s="33">
        <f t="shared" si="7"/>
        <v>0</v>
      </c>
      <c r="G37" s="33">
        <f t="shared" si="7"/>
        <v>0</v>
      </c>
      <c r="H37" s="33">
        <f t="shared" si="7"/>
        <v>0</v>
      </c>
      <c r="I37" s="33">
        <f t="shared" si="7"/>
        <v>0</v>
      </c>
      <c r="J37" s="33">
        <f t="shared" si="7"/>
        <v>0</v>
      </c>
      <c r="K37" s="33">
        <f t="shared" ref="K37:M37" si="8">+K38+K39+K40+K41+K42+K43+K44</f>
        <v>0</v>
      </c>
      <c r="L37" s="33">
        <f t="shared" si="8"/>
        <v>0</v>
      </c>
      <c r="M37" s="33">
        <f t="shared" si="8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3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3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3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3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3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3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3"/>
        <v>0</v>
      </c>
    </row>
    <row r="45" spans="1:17" ht="26.25" customHeight="1" x14ac:dyDescent="0.85">
      <c r="A45" s="20"/>
      <c r="B45" s="23" t="s">
        <v>35</v>
      </c>
      <c r="C45" s="38">
        <f t="shared" ref="C45:D45" si="9">C46+C47+C48+C49+C50+C51</f>
        <v>0</v>
      </c>
      <c r="D45" s="38">
        <f t="shared" si="9"/>
        <v>0</v>
      </c>
      <c r="E45" s="38">
        <f>E46+E47+E48+E49+E50+E51</f>
        <v>0</v>
      </c>
      <c r="F45" s="38">
        <f t="shared" ref="F45:M45" si="10">F46+F47+F48+F49+F50+F51</f>
        <v>0</v>
      </c>
      <c r="G45" s="38">
        <f t="shared" si="10"/>
        <v>0</v>
      </c>
      <c r="H45" s="38">
        <f t="shared" si="10"/>
        <v>0</v>
      </c>
      <c r="I45" s="38">
        <f t="shared" si="10"/>
        <v>0</v>
      </c>
      <c r="J45" s="38">
        <f t="shared" si="10"/>
        <v>0</v>
      </c>
      <c r="K45" s="38">
        <f t="shared" si="10"/>
        <v>0</v>
      </c>
      <c r="L45" s="38">
        <f t="shared" si="10"/>
        <v>0</v>
      </c>
      <c r="M45" s="38">
        <f t="shared" si="10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1">+E53+E54+E57+E60+E55+E56+E58+E59+E61</f>
        <v>0</v>
      </c>
      <c r="F52" s="38">
        <f t="shared" si="11"/>
        <v>0</v>
      </c>
      <c r="G52" s="38">
        <f t="shared" si="11"/>
        <v>96542.31</v>
      </c>
      <c r="H52" s="38">
        <f t="shared" si="11"/>
        <v>25941.99</v>
      </c>
      <c r="I52" s="38">
        <f t="shared" si="11"/>
        <v>9636.35</v>
      </c>
      <c r="J52" s="38">
        <f t="shared" si="11"/>
        <v>210087.03</v>
      </c>
      <c r="K52" s="38">
        <f t="shared" ref="K52:P52" si="12">K53+K54+K55+K56+K57+K58+K59+K60+K61</f>
        <v>1495533.6</v>
      </c>
      <c r="L52" s="38">
        <f t="shared" si="12"/>
        <v>0</v>
      </c>
      <c r="M52" s="38">
        <f t="shared" si="12"/>
        <v>0</v>
      </c>
      <c r="N52" s="38">
        <f t="shared" si="12"/>
        <v>0</v>
      </c>
      <c r="O52" s="38">
        <f t="shared" si="12"/>
        <v>0</v>
      </c>
      <c r="P52" s="38">
        <f t="shared" si="12"/>
        <v>0</v>
      </c>
      <c r="Q52" s="38">
        <f>SUM(E52:P52)</f>
        <v>1837741.28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0</v>
      </c>
      <c r="M53" s="21">
        <v>0</v>
      </c>
      <c r="N53" s="21">
        <v>0</v>
      </c>
      <c r="O53" s="21">
        <v>0</v>
      </c>
      <c r="P53" s="34">
        <v>0</v>
      </c>
      <c r="Q53" s="34">
        <f t="shared" ref="Q53:Q61" si="13">SUM(E53:P53)</f>
        <v>387526.43000000005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3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3"/>
        <v>108712.5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3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3"/>
        <v>1029196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3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3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3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3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4">+C11+C17+C27+C37+C52</f>
        <v>70594062</v>
      </c>
      <c r="D83" s="42">
        <f t="shared" si="14"/>
        <v>416583047.97000003</v>
      </c>
      <c r="E83" s="42">
        <f t="shared" si="14"/>
        <v>4811653.96</v>
      </c>
      <c r="F83" s="42">
        <f t="shared" si="14"/>
        <v>5120198.4300000006</v>
      </c>
      <c r="G83" s="42">
        <f t="shared" si="14"/>
        <v>42317077.420000009</v>
      </c>
      <c r="H83" s="42">
        <f t="shared" si="14"/>
        <v>9031019.5600000005</v>
      </c>
      <c r="I83" s="42">
        <f t="shared" si="14"/>
        <v>14484104.470000001</v>
      </c>
      <c r="J83" s="42">
        <f t="shared" si="14"/>
        <v>14664174.029999999</v>
      </c>
      <c r="K83" s="42">
        <f t="shared" si="14"/>
        <v>24806784.920000002</v>
      </c>
      <c r="L83" s="42">
        <f t="shared" si="14"/>
        <v>0</v>
      </c>
      <c r="M83" s="42">
        <f t="shared" si="14"/>
        <v>0</v>
      </c>
      <c r="N83" s="42">
        <f t="shared" si="14"/>
        <v>0</v>
      </c>
      <c r="O83" s="42">
        <f t="shared" si="14"/>
        <v>0</v>
      </c>
      <c r="P83" s="42">
        <f t="shared" si="14"/>
        <v>0</v>
      </c>
      <c r="Q83" s="42">
        <f t="shared" si="14"/>
        <v>115235012.79000001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9" t="s">
        <v>103</v>
      </c>
      <c r="H99" s="59"/>
      <c r="I99" s="59"/>
    </row>
    <row r="100" spans="2:17" s="7" customFormat="1" ht="27.75" customHeight="1" x14ac:dyDescent="0.25">
      <c r="B100" s="13"/>
      <c r="D100" s="12"/>
      <c r="E100" s="5"/>
      <c r="G100" s="55"/>
      <c r="H100" s="55"/>
      <c r="I100" s="55"/>
    </row>
    <row r="101" spans="2:17" s="7" customFormat="1" ht="27.75" customHeight="1" x14ac:dyDescent="0.25">
      <c r="B101" s="14"/>
      <c r="D101" s="5"/>
      <c r="E101" s="5"/>
      <c r="G101" s="56"/>
      <c r="H101" s="56"/>
      <c r="I101" s="56"/>
    </row>
    <row r="102" spans="2:17" s="7" customFormat="1" ht="27.75" customHeight="1" x14ac:dyDescent="0.25">
      <c r="B102" s="15" t="s">
        <v>104</v>
      </c>
      <c r="D102" s="16"/>
      <c r="E102" s="16"/>
      <c r="G102" s="57" t="s">
        <v>105</v>
      </c>
      <c r="H102" s="57"/>
      <c r="I102" s="57"/>
    </row>
    <row r="103" spans="2:17" s="7" customFormat="1" ht="27.75" customHeight="1" x14ac:dyDescent="0.25">
      <c r="B103" s="11" t="s">
        <v>106</v>
      </c>
      <c r="D103" s="17"/>
      <c r="E103" s="5"/>
      <c r="G103" s="58" t="s">
        <v>107</v>
      </c>
      <c r="H103" s="58"/>
      <c r="I103" s="58"/>
    </row>
  </sheetData>
  <mergeCells count="17"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2023-08-10T15:15:23Z</dcterms:modified>
</cp:coreProperties>
</file>