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6"/>
  <workbookPr defaultThemeVersion="166925"/>
  <mc:AlternateContent xmlns:mc="http://schemas.openxmlformats.org/markup-compatibility/2006">
    <mc:Choice Requires="x15">
      <x15ac:absPath xmlns:x15ac="http://schemas.microsoft.com/office/spreadsheetml/2010/11/ac" url="\\svr-file-01\Administrativo\2023\OAI 2023\ABRIL\"/>
    </mc:Choice>
  </mc:AlternateContent>
  <xr:revisionPtr revIDLastSave="0" documentId="8_{79606339-463B-4E80-822D-36720D89447F}" xr6:coauthVersionLast="36" xr6:coauthVersionMax="36" xr10:uidLastSave="{00000000-0000-0000-0000-000000000000}"/>
  <bookViews>
    <workbookView xWindow="0" yWindow="0" windowWidth="28365" windowHeight="11655" xr2:uid="{198394C1-D718-4853-8081-3D8D820B95B9}"/>
  </bookViews>
  <sheets>
    <sheet name="Estado de Situación" sheetId="2" r:id="rId1"/>
    <sheet name="Hoja1" sheetId="1" r:id="rId2"/>
  </sheets>
  <externalReferences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7" i="2" l="1"/>
  <c r="D36" i="2"/>
  <c r="D29" i="2"/>
  <c r="D31" i="2" s="1"/>
  <c r="D24" i="2"/>
  <c r="D22" i="2"/>
  <c r="D19" i="2"/>
  <c r="D25" i="2" s="1"/>
  <c r="E58" i="1"/>
  <c r="D38" i="2" l="1"/>
  <c r="E57" i="1"/>
  <c r="E56" i="1"/>
  <c r="D57" i="1"/>
</calcChain>
</file>

<file path=xl/sharedStrings.xml><?xml version="1.0" encoding="utf-8"?>
<sst xmlns="http://schemas.openxmlformats.org/spreadsheetml/2006/main" count="82" uniqueCount="82">
  <si>
    <t>Amarilis</t>
  </si>
  <si>
    <t>Hija de Leomaris</t>
  </si>
  <si>
    <t>Gabriel</t>
  </si>
  <si>
    <t>Alejandra</t>
  </si>
  <si>
    <t>Lisandro</t>
  </si>
  <si>
    <t>Dario</t>
  </si>
  <si>
    <t>Pago</t>
  </si>
  <si>
    <t>Wander</t>
  </si>
  <si>
    <t>Jeannette</t>
  </si>
  <si>
    <t>Dagoberto</t>
  </si>
  <si>
    <t>Katy</t>
  </si>
  <si>
    <t xml:space="preserve">Aida </t>
  </si>
  <si>
    <t>Josen</t>
  </si>
  <si>
    <t>Ana Maria</t>
  </si>
  <si>
    <t>Alfredo</t>
  </si>
  <si>
    <t>Anny Jimenez</t>
  </si>
  <si>
    <t>Ronny</t>
  </si>
  <si>
    <t>Cesar de la Cruz</t>
  </si>
  <si>
    <t>Loida</t>
  </si>
  <si>
    <t>Jose Montero</t>
  </si>
  <si>
    <t>Nieves</t>
  </si>
  <si>
    <t xml:space="preserve">Jaime </t>
  </si>
  <si>
    <t>Jeidy</t>
  </si>
  <si>
    <t>Yoenny</t>
  </si>
  <si>
    <t>Efrain</t>
  </si>
  <si>
    <t>Leomaris</t>
  </si>
  <si>
    <t>Wascar</t>
  </si>
  <si>
    <t>Reyita</t>
  </si>
  <si>
    <t>Juan</t>
  </si>
  <si>
    <t>Yanina</t>
  </si>
  <si>
    <t>Willian</t>
  </si>
  <si>
    <t>Yenny de Leon</t>
  </si>
  <si>
    <t>Jorge</t>
  </si>
  <si>
    <t>Karina</t>
  </si>
  <si>
    <t>Manuel</t>
  </si>
  <si>
    <t>Kariel</t>
  </si>
  <si>
    <t>Jose Antonio</t>
  </si>
  <si>
    <t>Rossanna</t>
  </si>
  <si>
    <t>Bello</t>
  </si>
  <si>
    <t>Esposa</t>
  </si>
  <si>
    <t>Carlos Reyes</t>
  </si>
  <si>
    <t>Ely</t>
  </si>
  <si>
    <t>Grecias Ortiz</t>
  </si>
  <si>
    <t>Nelfa</t>
  </si>
  <si>
    <t>Katiuska</t>
  </si>
  <si>
    <t>Lucia Sanchez</t>
  </si>
  <si>
    <t>Miguel</t>
  </si>
  <si>
    <t>Rafael Nuevo</t>
  </si>
  <si>
    <t xml:space="preserve">Belkis </t>
  </si>
  <si>
    <t>Raul</t>
  </si>
  <si>
    <t>Hijo de Nieves</t>
  </si>
  <si>
    <t>INSTITUTO GEOGRÁFICO NACIONAL JOSÉ JOAQUÌN HUNGRÌA MORELL</t>
  </si>
  <si>
    <t>Estado de Situación Financiera</t>
  </si>
  <si>
    <t>Al 30 abril 2023</t>
  </si>
  <si>
    <t xml:space="preserve"> (Valores en RD$)</t>
  </si>
  <si>
    <t>Activos</t>
  </si>
  <si>
    <t>Activos corrientes</t>
  </si>
  <si>
    <t xml:space="preserve">Efectivo y equivalente de efectivo (Notas 7) </t>
  </si>
  <si>
    <t>Inventarios (Nota 08)</t>
  </si>
  <si>
    <t>Pagos anticipados (Nota 09)</t>
  </si>
  <si>
    <t>Total activos corrientes</t>
  </si>
  <si>
    <t>Activos no corrientes</t>
  </si>
  <si>
    <t>Propiedad, planta y equipo neto (Nota 10)</t>
  </si>
  <si>
    <t>Activos intangibles (Nota 11)</t>
  </si>
  <si>
    <t>Total activos no corrientes</t>
  </si>
  <si>
    <t>Total activos</t>
  </si>
  <si>
    <t>Pasivos corrientes</t>
  </si>
  <si>
    <t>Beneficios a Empleados a corto plazo (Nota 12)</t>
  </si>
  <si>
    <t>Total pasivos corrientes</t>
  </si>
  <si>
    <t>Total pasivos</t>
  </si>
  <si>
    <t>Activos Netos/Patrimonio (Nota 13)</t>
  </si>
  <si>
    <t xml:space="preserve">Resultados positivos (ahorro)/negativo (desahorro) </t>
  </si>
  <si>
    <t>Resultado acumulado</t>
  </si>
  <si>
    <t>Ajuste al Patrimonio</t>
  </si>
  <si>
    <t>Patrimonio Neto</t>
  </si>
  <si>
    <t>Total Activos Netos/Patrimonio mas Pasivos</t>
  </si>
  <si>
    <t>Elaborado Por:</t>
  </si>
  <si>
    <t>Revisado Por:</t>
  </si>
  <si>
    <t>Brenda Y. Matos De Ogando</t>
  </si>
  <si>
    <t>María Lajara Herrera de Ruiz</t>
  </si>
  <si>
    <t>Enc. De Contabilidad</t>
  </si>
  <si>
    <t xml:space="preserve">  Enc.  Administrativa Financiera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</si>
</sst>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\ _€_-;\-* #,##0.00\ _€_-;_-* &quot;-&quot;??\ _€_-;_-@_-"/>
    <numFmt numFmtId="165" formatCode="_-* #,##0\ _€_-;\-* #,##0\ _€_-;_-* &quot;-&quot;??\ _€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rgb="FF231F20"/>
      <name val="Times New Roman"/>
      <family val="1"/>
    </font>
    <font>
      <sz val="12"/>
      <color rgb="FF231F20"/>
      <name val="Times New Roman"/>
      <family val="1"/>
    </font>
    <font>
      <b/>
      <u/>
      <sz val="12"/>
      <color rgb="FF231F20"/>
      <name val="Times New Roman"/>
      <family val="1"/>
    </font>
    <font>
      <b/>
      <sz val="12"/>
      <color theme="1"/>
      <name val="Times New Roman"/>
      <family val="1"/>
    </font>
    <font>
      <sz val="10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20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7" fillId="0" borderId="0"/>
  </cellStyleXfs>
  <cellXfs count="47">
    <xf numFmtId="0" fontId="0" fillId="0" borderId="0" xfId="0"/>
    <xf numFmtId="43" fontId="0" fillId="0" borderId="0" xfId="1" applyFont="1"/>
    <xf numFmtId="0" fontId="0" fillId="0" borderId="0" xfId="0" applyAlignment="1">
      <alignment horizontal="center"/>
    </xf>
    <xf numFmtId="0" fontId="0" fillId="0" borderId="0" xfId="0" applyFill="1"/>
    <xf numFmtId="0" fontId="0" fillId="2" borderId="0" xfId="0" applyFill="1"/>
    <xf numFmtId="43" fontId="0" fillId="2" borderId="0" xfId="1" applyFont="1" applyFill="1"/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 indent="1"/>
    </xf>
    <xf numFmtId="165" fontId="4" fillId="0" borderId="0" xfId="2" applyNumberFormat="1" applyFont="1" applyAlignment="1">
      <alignment horizontal="center" vertical="center" wrapText="1"/>
    </xf>
    <xf numFmtId="165" fontId="4" fillId="0" borderId="0" xfId="2" applyNumberFormat="1" applyFont="1" applyBorder="1" applyAlignment="1">
      <alignment horizontal="center" vertical="center" wrapText="1"/>
    </xf>
    <xf numFmtId="165" fontId="2" fillId="0" borderId="0" xfId="0" applyNumberFormat="1" applyFont="1"/>
    <xf numFmtId="165" fontId="4" fillId="0" borderId="1" xfId="2" applyNumberFormat="1" applyFont="1" applyBorder="1" applyAlignment="1">
      <alignment horizontal="center" vertical="center" wrapText="1"/>
    </xf>
    <xf numFmtId="165" fontId="3" fillId="0" borderId="2" xfId="2" applyNumberFormat="1" applyFont="1" applyBorder="1" applyAlignment="1">
      <alignment horizontal="center" vertical="center" wrapText="1"/>
    </xf>
    <xf numFmtId="165" fontId="3" fillId="0" borderId="0" xfId="2" applyNumberFormat="1" applyFont="1" applyBorder="1" applyAlignment="1">
      <alignment horizontal="center" vertical="center" wrapText="1"/>
    </xf>
    <xf numFmtId="165" fontId="3" fillId="0" borderId="0" xfId="2" applyNumberFormat="1" applyFont="1" applyAlignment="1">
      <alignment horizontal="center" vertical="center" wrapText="1"/>
    </xf>
    <xf numFmtId="165" fontId="5" fillId="0" borderId="0" xfId="2" applyNumberFormat="1" applyFont="1" applyAlignment="1">
      <alignment horizontal="center" vertical="center" wrapText="1"/>
    </xf>
    <xf numFmtId="165" fontId="5" fillId="0" borderId="0" xfId="2" applyNumberFormat="1" applyFont="1" applyBorder="1" applyAlignment="1">
      <alignment horizontal="center" vertical="center" wrapText="1"/>
    </xf>
    <xf numFmtId="165" fontId="3" fillId="0" borderId="3" xfId="2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 indent="1"/>
    </xf>
    <xf numFmtId="165" fontId="2" fillId="0" borderId="0" xfId="2" applyNumberFormat="1" applyFont="1" applyAlignment="1">
      <alignment vertical="center" wrapText="1"/>
    </xf>
    <xf numFmtId="165" fontId="2" fillId="0" borderId="0" xfId="2" applyNumberFormat="1" applyFont="1" applyBorder="1" applyAlignment="1">
      <alignment vertical="center" wrapText="1"/>
    </xf>
    <xf numFmtId="165" fontId="4" fillId="0" borderId="0" xfId="2" applyNumberFormat="1" applyFont="1" applyAlignment="1">
      <alignment horizontal="right" vertical="center" wrapText="1"/>
    </xf>
    <xf numFmtId="165" fontId="4" fillId="0" borderId="0" xfId="2" applyNumberFormat="1" applyFont="1" applyBorder="1" applyAlignment="1">
      <alignment horizontal="right" vertical="center" wrapText="1"/>
    </xf>
    <xf numFmtId="164" fontId="2" fillId="0" borderId="0" xfId="2" applyFont="1"/>
    <xf numFmtId="0" fontId="6" fillId="0" borderId="0" xfId="0" applyFont="1"/>
    <xf numFmtId="164" fontId="6" fillId="0" borderId="0" xfId="2" applyFont="1"/>
    <xf numFmtId="0" fontId="2" fillId="0" borderId="0" xfId="0" applyFont="1" applyBorder="1"/>
    <xf numFmtId="0" fontId="8" fillId="3" borderId="0" xfId="3" applyFont="1" applyFill="1" applyBorder="1" applyAlignment="1">
      <alignment horizontal="center" vertical="center"/>
    </xf>
    <xf numFmtId="0" fontId="8" fillId="3" borderId="0" xfId="3" applyFont="1" applyFill="1" applyBorder="1" applyAlignment="1">
      <alignment horizontal="center" wrapText="1"/>
    </xf>
    <xf numFmtId="0" fontId="9" fillId="3" borderId="0" xfId="3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8" fillId="3" borderId="0" xfId="3" applyFont="1" applyFill="1" applyBorder="1" applyAlignment="1">
      <alignment horizontal="center"/>
    </xf>
    <xf numFmtId="0" fontId="8" fillId="3" borderId="0" xfId="3" applyFont="1" applyFill="1" applyBorder="1" applyAlignment="1">
      <alignment horizontal="center"/>
    </xf>
    <xf numFmtId="0" fontId="8" fillId="3" borderId="0" xfId="3" applyFont="1" applyFill="1" applyBorder="1" applyAlignment="1">
      <alignment horizontal="left"/>
    </xf>
    <xf numFmtId="0" fontId="10" fillId="3" borderId="0" xfId="3" applyFont="1" applyFill="1" applyBorder="1" applyAlignment="1">
      <alignment horizontal="left"/>
    </xf>
  </cellXfs>
  <cellStyles count="4">
    <cellStyle name="Millares" xfId="1" builtinId="3"/>
    <cellStyle name="Millares 2" xfId="2" xr:uid="{5633E650-5A07-4CF0-AFD8-EC3D5F381FEF}"/>
    <cellStyle name="Normal" xfId="0" builtinId="0"/>
    <cellStyle name="Normal 3" xfId="3" xr:uid="{067A80B9-6ED1-418D-A4E1-DBED0833211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3.jpg@01D2DE0B.4AE0F8F0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2225941</xdr:colOff>
      <xdr:row>0</xdr:row>
      <xdr:rowOff>190499</xdr:rowOff>
    </xdr:from>
    <xdr:to>
      <xdr:col>2</xdr:col>
      <xdr:colOff>66941</xdr:colOff>
      <xdr:row>3</xdr:row>
      <xdr:rowOff>194575</xdr:rowOff>
    </xdr:to>
    <xdr:pic>
      <xdr:nvPicPr>
        <xdr:cNvPr id="2" name="Imagen 1" descr="LOGO IGN">
          <a:extLst>
            <a:ext uri="{FF2B5EF4-FFF2-40B4-BE49-F238E27FC236}">
              <a16:creationId xmlns:a16="http://schemas.microsoft.com/office/drawing/2014/main" id="{49479876-411E-4EB3-8EA1-15D2396EBB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8891" y="190499"/>
          <a:ext cx="1422400" cy="6041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23/Contabiliadad/Abril%202023/Estados%20Financieros%2004-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ado de Situación"/>
      <sheetName val="Est. de Rendimiento Fin"/>
      <sheetName val="Cambio del Patrimonio"/>
      <sheetName val="Flujo de Efectivo"/>
      <sheetName val="Estado Comparativo"/>
      <sheetName val="Notas 1-6 Historia"/>
      <sheetName val="Notas 7-18"/>
      <sheetName val="Depreciacion"/>
      <sheetName val="Programa"/>
      <sheetName val="seguro y Licencia"/>
      <sheetName val="Ingresos"/>
    </sheetNames>
    <sheetDataSet>
      <sheetData sheetId="0"/>
      <sheetData sheetId="1"/>
      <sheetData sheetId="2"/>
      <sheetData sheetId="3"/>
      <sheetData sheetId="4"/>
      <sheetData sheetId="5"/>
      <sheetData sheetId="6">
        <row r="85">
          <cell r="I85">
            <v>4434278.34</v>
          </cell>
        </row>
      </sheetData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A08EBB-5106-4333-859A-92C950B6C878}">
  <dimension ref="A1:I48"/>
  <sheetViews>
    <sheetView showGridLines="0" tabSelected="1" zoomScale="80" zoomScaleNormal="80" workbookViewId="0">
      <selection activeCell="D38" sqref="D38"/>
    </sheetView>
  </sheetViews>
  <sheetFormatPr baseColWidth="10" defaultColWidth="11.42578125" defaultRowHeight="15.75" x14ac:dyDescent="0.25"/>
  <cols>
    <col min="1" max="1" width="11.140625" style="7" customWidth="1"/>
    <col min="2" max="2" width="53.7109375" style="7" customWidth="1"/>
    <col min="3" max="3" width="5" style="7" customWidth="1"/>
    <col min="4" max="4" width="25.7109375" style="7" customWidth="1"/>
    <col min="5" max="5" width="3" style="38" customWidth="1"/>
    <col min="6" max="6" width="11.85546875" style="7" bestFit="1" customWidth="1"/>
    <col min="7" max="7" width="14.7109375" style="7" bestFit="1" customWidth="1"/>
    <col min="8" max="8" width="11.42578125" style="7"/>
    <col min="9" max="9" width="17.7109375" style="35" bestFit="1" customWidth="1"/>
    <col min="10" max="16384" width="11.42578125" style="7"/>
  </cols>
  <sheetData>
    <row r="1" spans="1:7" x14ac:dyDescent="0.25">
      <c r="A1" s="6"/>
      <c r="B1" s="6"/>
      <c r="C1" s="6"/>
      <c r="D1" s="6"/>
      <c r="E1" s="6"/>
      <c r="F1" s="6"/>
    </row>
    <row r="2" spans="1:7" x14ac:dyDescent="0.25">
      <c r="A2" s="6"/>
      <c r="B2" s="6"/>
      <c r="C2" s="6"/>
      <c r="D2" s="6"/>
      <c r="E2" s="6"/>
      <c r="F2" s="6"/>
    </row>
    <row r="3" spans="1:7" x14ac:dyDescent="0.25">
      <c r="A3" s="6"/>
      <c r="B3" s="6"/>
      <c r="C3" s="6"/>
      <c r="D3" s="6"/>
      <c r="E3" s="6"/>
      <c r="F3" s="6"/>
    </row>
    <row r="4" spans="1:7" x14ac:dyDescent="0.25">
      <c r="A4" s="6"/>
      <c r="B4" s="6"/>
      <c r="C4" s="6"/>
      <c r="D4" s="6"/>
      <c r="E4" s="6"/>
      <c r="F4" s="6"/>
    </row>
    <row r="5" spans="1:7" x14ac:dyDescent="0.25">
      <c r="A5" s="6"/>
      <c r="B5" s="6"/>
      <c r="C5" s="6"/>
      <c r="D5" s="6"/>
      <c r="E5" s="6"/>
      <c r="F5" s="6"/>
    </row>
    <row r="6" spans="1:7" x14ac:dyDescent="0.25">
      <c r="A6" s="6"/>
      <c r="B6" s="6"/>
      <c r="C6" s="6"/>
      <c r="D6" s="6"/>
      <c r="E6" s="6"/>
      <c r="F6" s="6"/>
    </row>
    <row r="7" spans="1:7" x14ac:dyDescent="0.25">
      <c r="B7" s="8" t="s">
        <v>51</v>
      </c>
      <c r="C7" s="8"/>
      <c r="D7" s="8"/>
      <c r="E7" s="8"/>
    </row>
    <row r="8" spans="1:7" x14ac:dyDescent="0.25">
      <c r="B8" s="8" t="s">
        <v>52</v>
      </c>
      <c r="C8" s="8"/>
      <c r="D8" s="8"/>
      <c r="E8" s="8"/>
    </row>
    <row r="9" spans="1:7" x14ac:dyDescent="0.25">
      <c r="B9" s="8" t="s">
        <v>53</v>
      </c>
      <c r="C9" s="8"/>
      <c r="D9" s="8"/>
      <c r="E9" s="8"/>
    </row>
    <row r="10" spans="1:7" x14ac:dyDescent="0.25">
      <c r="B10" s="8" t="s">
        <v>54</v>
      </c>
      <c r="C10" s="8"/>
      <c r="D10" s="8"/>
      <c r="E10" s="8"/>
    </row>
    <row r="11" spans="1:7" x14ac:dyDescent="0.25">
      <c r="B11" s="9"/>
      <c r="C11" s="9"/>
      <c r="D11" s="9"/>
      <c r="E11" s="9"/>
    </row>
    <row r="12" spans="1:7" x14ac:dyDescent="0.25">
      <c r="B12" s="9"/>
      <c r="C12" s="9"/>
      <c r="D12" s="9"/>
      <c r="E12" s="10"/>
    </row>
    <row r="13" spans="1:7" ht="12.75" customHeight="1" x14ac:dyDescent="0.25">
      <c r="B13" s="11"/>
      <c r="C13" s="11"/>
      <c r="D13" s="12"/>
      <c r="E13" s="13"/>
    </row>
    <row r="14" spans="1:7" x14ac:dyDescent="0.25">
      <c r="B14" s="14" t="s">
        <v>55</v>
      </c>
      <c r="C14" s="15"/>
      <c r="D14" s="11"/>
      <c r="E14" s="16"/>
    </row>
    <row r="15" spans="1:7" x14ac:dyDescent="0.25">
      <c r="B15" s="14" t="s">
        <v>56</v>
      </c>
      <c r="C15" s="15"/>
      <c r="D15" s="11"/>
      <c r="E15" s="16"/>
    </row>
    <row r="16" spans="1:7" x14ac:dyDescent="0.25">
      <c r="B16" s="17" t="s">
        <v>57</v>
      </c>
      <c r="C16" s="18"/>
      <c r="D16" s="19">
        <v>302490313.58999997</v>
      </c>
      <c r="E16" s="20"/>
      <c r="G16" s="21"/>
    </row>
    <row r="17" spans="2:7" x14ac:dyDescent="0.25">
      <c r="B17" s="17" t="s">
        <v>58</v>
      </c>
      <c r="C17" s="18"/>
      <c r="D17" s="19">
        <v>918184.9</v>
      </c>
      <c r="E17" s="20"/>
      <c r="F17" s="21"/>
    </row>
    <row r="18" spans="2:7" x14ac:dyDescent="0.25">
      <c r="B18" s="17" t="s">
        <v>59</v>
      </c>
      <c r="C18" s="18"/>
      <c r="D18" s="22">
        <v>1321178.46066667</v>
      </c>
      <c r="E18" s="20"/>
      <c r="F18" s="21"/>
    </row>
    <row r="19" spans="2:7" x14ac:dyDescent="0.25">
      <c r="B19" s="14" t="s">
        <v>60</v>
      </c>
      <c r="C19" s="15"/>
      <c r="D19" s="23">
        <f>SUM(D16:D18)</f>
        <v>304729676.95066661</v>
      </c>
      <c r="E19" s="24"/>
    </row>
    <row r="20" spans="2:7" ht="6.75" customHeight="1" x14ac:dyDescent="0.25">
      <c r="B20" s="14"/>
      <c r="C20" s="15"/>
      <c r="D20" s="25"/>
      <c r="E20" s="24"/>
    </row>
    <row r="21" spans="2:7" x14ac:dyDescent="0.25">
      <c r="B21" s="14" t="s">
        <v>61</v>
      </c>
      <c r="C21" s="15"/>
      <c r="D21" s="26"/>
      <c r="E21" s="27"/>
    </row>
    <row r="22" spans="2:7" x14ac:dyDescent="0.25">
      <c r="B22" s="17" t="s">
        <v>62</v>
      </c>
      <c r="C22" s="18"/>
      <c r="D22" s="19">
        <f>+'[1]Notas 7-18'!I85</f>
        <v>4434278.34</v>
      </c>
      <c r="E22" s="20"/>
      <c r="F22" s="21"/>
    </row>
    <row r="23" spans="2:7" x14ac:dyDescent="0.25">
      <c r="B23" s="17" t="s">
        <v>63</v>
      </c>
      <c r="C23" s="18"/>
      <c r="D23" s="19">
        <v>744445.46</v>
      </c>
      <c r="E23" s="20"/>
    </row>
    <row r="24" spans="2:7" x14ac:dyDescent="0.25">
      <c r="B24" s="14" t="s">
        <v>64</v>
      </c>
      <c r="C24" s="15"/>
      <c r="D24" s="23">
        <f>SUM(D22:D23)</f>
        <v>5178723.8</v>
      </c>
      <c r="E24" s="24"/>
      <c r="G24" s="21"/>
    </row>
    <row r="25" spans="2:7" ht="16.5" thickBot="1" x14ac:dyDescent="0.3">
      <c r="B25" s="14" t="s">
        <v>65</v>
      </c>
      <c r="C25" s="15"/>
      <c r="D25" s="28">
        <f>+D19+D24</f>
        <v>309908400.75066662</v>
      </c>
      <c r="E25" s="24"/>
    </row>
    <row r="26" spans="2:7" ht="16.5" thickTop="1" x14ac:dyDescent="0.25">
      <c r="B26" s="29" t="s">
        <v>66</v>
      </c>
      <c r="C26" s="30"/>
      <c r="D26" s="31"/>
      <c r="E26" s="32"/>
    </row>
    <row r="27" spans="2:7" x14ac:dyDescent="0.25">
      <c r="B27" s="29"/>
      <c r="C27" s="30"/>
      <c r="D27" s="33"/>
      <c r="E27" s="34"/>
    </row>
    <row r="28" spans="2:7" x14ac:dyDescent="0.25">
      <c r="B28" s="17" t="s">
        <v>67</v>
      </c>
      <c r="C28" s="18"/>
      <c r="D28" s="22">
        <v>0</v>
      </c>
      <c r="E28" s="20"/>
    </row>
    <row r="29" spans="2:7" x14ac:dyDescent="0.25">
      <c r="B29" s="14" t="s">
        <v>68</v>
      </c>
      <c r="C29" s="15"/>
      <c r="D29" s="23">
        <f>SUM(D28:D28)</f>
        <v>0</v>
      </c>
      <c r="E29" s="24"/>
    </row>
    <row r="30" spans="2:7" ht="20.25" customHeight="1" x14ac:dyDescent="0.25">
      <c r="B30" s="14"/>
      <c r="C30" s="15"/>
      <c r="D30" s="24"/>
      <c r="E30" s="24"/>
    </row>
    <row r="31" spans="2:7" x14ac:dyDescent="0.25">
      <c r="B31" s="14" t="s">
        <v>69</v>
      </c>
      <c r="C31" s="15"/>
      <c r="D31" s="23">
        <f>+D29</f>
        <v>0</v>
      </c>
      <c r="E31" s="24"/>
      <c r="G31" s="21"/>
    </row>
    <row r="32" spans="2:7" x14ac:dyDescent="0.25">
      <c r="B32" s="14"/>
      <c r="C32" s="15"/>
      <c r="D32" s="25"/>
      <c r="E32" s="24"/>
    </row>
    <row r="33" spans="2:9" x14ac:dyDescent="0.25">
      <c r="B33" s="14" t="s">
        <v>70</v>
      </c>
      <c r="C33" s="15"/>
      <c r="D33" s="31"/>
      <c r="E33" s="32"/>
    </row>
    <row r="34" spans="2:9" x14ac:dyDescent="0.25">
      <c r="B34" s="17" t="s">
        <v>71</v>
      </c>
      <c r="C34" s="18"/>
      <c r="D34" s="19">
        <v>-44767874.2493333</v>
      </c>
      <c r="E34" s="20"/>
    </row>
    <row r="35" spans="2:9" x14ac:dyDescent="0.25">
      <c r="B35" s="17" t="s">
        <v>72</v>
      </c>
      <c r="C35" s="18"/>
      <c r="D35" s="19">
        <v>354676275</v>
      </c>
      <c r="E35" s="20"/>
    </row>
    <row r="36" spans="2:9" x14ac:dyDescent="0.25">
      <c r="B36" s="17" t="s">
        <v>73</v>
      </c>
      <c r="C36" s="18"/>
      <c r="D36" s="19">
        <f>+'[1]Notas 7-18'!C163</f>
        <v>0</v>
      </c>
      <c r="E36" s="20"/>
    </row>
    <row r="37" spans="2:9" s="36" customFormat="1" x14ac:dyDescent="0.25">
      <c r="B37" s="14" t="s">
        <v>74</v>
      </c>
      <c r="C37" s="30"/>
      <c r="D37" s="23">
        <f>SUM(D34:D36)</f>
        <v>309908400.75066668</v>
      </c>
      <c r="E37" s="24"/>
      <c r="I37" s="37"/>
    </row>
    <row r="38" spans="2:9" ht="16.5" thickBot="1" x14ac:dyDescent="0.3">
      <c r="B38" s="14" t="s">
        <v>75</v>
      </c>
      <c r="C38" s="15"/>
      <c r="D38" s="28">
        <f>SUM(D31+D37)</f>
        <v>309908400.75066668</v>
      </c>
      <c r="E38" s="24"/>
    </row>
    <row r="39" spans="2:9" ht="16.5" thickTop="1" x14ac:dyDescent="0.25">
      <c r="D39" s="35"/>
    </row>
    <row r="43" spans="2:9" x14ac:dyDescent="0.25">
      <c r="B43" s="39" t="s">
        <v>76</v>
      </c>
      <c r="C43" s="40" t="s">
        <v>77</v>
      </c>
      <c r="D43" s="40"/>
      <c r="E43" s="40"/>
    </row>
    <row r="44" spans="2:9" x14ac:dyDescent="0.25">
      <c r="B44" s="41" t="s">
        <v>78</v>
      </c>
      <c r="C44" s="42" t="s">
        <v>79</v>
      </c>
      <c r="D44" s="42"/>
      <c r="E44" s="42"/>
    </row>
    <row r="45" spans="2:9" x14ac:dyDescent="0.25">
      <c r="B45" s="43" t="s">
        <v>80</v>
      </c>
      <c r="C45" s="44" t="s">
        <v>81</v>
      </c>
      <c r="D45" s="44"/>
      <c r="E45" s="44"/>
    </row>
    <row r="46" spans="2:9" x14ac:dyDescent="0.25">
      <c r="B46" s="43"/>
      <c r="C46" s="43"/>
      <c r="D46" s="43"/>
      <c r="E46" s="43"/>
    </row>
    <row r="47" spans="2:9" x14ac:dyDescent="0.25">
      <c r="B47" s="45"/>
      <c r="C47" s="45"/>
      <c r="D47" s="43"/>
      <c r="E47" s="43"/>
    </row>
    <row r="48" spans="2:9" ht="26.25" x14ac:dyDescent="0.4">
      <c r="B48" s="46"/>
      <c r="C48" s="46"/>
    </row>
  </sheetData>
  <mergeCells count="9">
    <mergeCell ref="C43:E43"/>
    <mergeCell ref="C44:E44"/>
    <mergeCell ref="C45:E45"/>
    <mergeCell ref="A1:F6"/>
    <mergeCell ref="B7:E7"/>
    <mergeCell ref="B8:E8"/>
    <mergeCell ref="B9:E9"/>
    <mergeCell ref="B10:E10"/>
    <mergeCell ref="B26:B27"/>
  </mergeCells>
  <pageMargins left="0.70866141732283472" right="0.70866141732283472" top="0.74803149606299213" bottom="0.74803149606299213" header="0.31496062992125984" footer="0.31496062992125984"/>
  <pageSetup scale="7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C70706-8E44-425F-B7EF-59DD1FAFAC26}">
  <dimension ref="B6:E58"/>
  <sheetViews>
    <sheetView topLeftCell="A34" workbookViewId="0">
      <selection activeCell="F50" sqref="F50"/>
    </sheetView>
  </sheetViews>
  <sheetFormatPr baseColWidth="10" defaultRowHeight="15" x14ac:dyDescent="0.25"/>
  <cols>
    <col min="2" max="2" width="11.42578125" style="2"/>
    <col min="3" max="3" width="21.7109375" customWidth="1"/>
    <col min="4" max="5" width="11.42578125" style="1"/>
  </cols>
  <sheetData>
    <row r="6" spans="2:4" x14ac:dyDescent="0.25">
      <c r="D6" s="1" t="s">
        <v>6</v>
      </c>
    </row>
    <row r="7" spans="2:4" x14ac:dyDescent="0.25">
      <c r="B7" s="2">
        <v>1</v>
      </c>
      <c r="C7" s="3" t="s">
        <v>7</v>
      </c>
      <c r="D7" s="1">
        <v>2100</v>
      </c>
    </row>
    <row r="8" spans="2:4" x14ac:dyDescent="0.25">
      <c r="B8" s="2">
        <v>2</v>
      </c>
      <c r="C8" s="3" t="s">
        <v>8</v>
      </c>
      <c r="D8" s="1">
        <v>2100</v>
      </c>
    </row>
    <row r="9" spans="2:4" x14ac:dyDescent="0.25">
      <c r="B9" s="2">
        <v>3</v>
      </c>
      <c r="C9" s="3" t="s">
        <v>9</v>
      </c>
      <c r="D9" s="1">
        <v>2100</v>
      </c>
    </row>
    <row r="10" spans="2:4" x14ac:dyDescent="0.25">
      <c r="B10" s="2">
        <v>4</v>
      </c>
      <c r="C10" s="3" t="s">
        <v>10</v>
      </c>
      <c r="D10" s="1">
        <v>2100</v>
      </c>
    </row>
    <row r="11" spans="2:4" x14ac:dyDescent="0.25">
      <c r="B11" s="2">
        <v>5</v>
      </c>
      <c r="C11" s="4" t="s">
        <v>11</v>
      </c>
      <c r="D11" s="5"/>
    </row>
    <row r="12" spans="2:4" x14ac:dyDescent="0.25">
      <c r="B12" s="2">
        <v>6</v>
      </c>
      <c r="C12" s="4" t="s">
        <v>12</v>
      </c>
      <c r="D12" s="5"/>
    </row>
    <row r="13" spans="2:4" x14ac:dyDescent="0.25">
      <c r="B13" s="2">
        <v>7</v>
      </c>
      <c r="C13" t="s">
        <v>13</v>
      </c>
      <c r="D13" s="1">
        <v>1000</v>
      </c>
    </row>
    <row r="14" spans="2:4" x14ac:dyDescent="0.25">
      <c r="B14" s="2">
        <v>8</v>
      </c>
      <c r="C14" t="s">
        <v>14</v>
      </c>
      <c r="D14" s="1">
        <v>1000</v>
      </c>
    </row>
    <row r="15" spans="2:4" x14ac:dyDescent="0.25">
      <c r="B15" s="2">
        <v>9</v>
      </c>
      <c r="C15" t="s">
        <v>15</v>
      </c>
      <c r="D15" s="1">
        <v>1000</v>
      </c>
    </row>
    <row r="16" spans="2:4" x14ac:dyDescent="0.25">
      <c r="B16" s="2">
        <v>10</v>
      </c>
      <c r="C16" t="s">
        <v>16</v>
      </c>
      <c r="D16" s="1">
        <v>1000</v>
      </c>
    </row>
    <row r="17" spans="2:4" x14ac:dyDescent="0.25">
      <c r="B17" s="2">
        <v>11</v>
      </c>
      <c r="C17" t="s">
        <v>17</v>
      </c>
      <c r="D17" s="1">
        <v>1000</v>
      </c>
    </row>
    <row r="18" spans="2:4" x14ac:dyDescent="0.25">
      <c r="B18" s="2">
        <v>12</v>
      </c>
      <c r="C18" t="s">
        <v>18</v>
      </c>
      <c r="D18" s="1">
        <v>1000</v>
      </c>
    </row>
    <row r="19" spans="2:4" x14ac:dyDescent="0.25">
      <c r="B19" s="2">
        <v>13</v>
      </c>
      <c r="C19" t="s">
        <v>19</v>
      </c>
      <c r="D19" s="1">
        <v>1000</v>
      </c>
    </row>
    <row r="20" spans="2:4" x14ac:dyDescent="0.25">
      <c r="B20" s="2">
        <v>14</v>
      </c>
      <c r="C20" t="s">
        <v>20</v>
      </c>
      <c r="D20" s="1">
        <v>1000</v>
      </c>
    </row>
    <row r="21" spans="2:4" x14ac:dyDescent="0.25">
      <c r="B21" s="2">
        <v>15</v>
      </c>
      <c r="C21" t="s">
        <v>50</v>
      </c>
      <c r="D21" s="1">
        <v>1000</v>
      </c>
    </row>
    <row r="22" spans="2:4" x14ac:dyDescent="0.25">
      <c r="B22" s="2">
        <v>16</v>
      </c>
      <c r="C22" s="4" t="s">
        <v>21</v>
      </c>
      <c r="D22" s="5"/>
    </row>
    <row r="23" spans="2:4" x14ac:dyDescent="0.25">
      <c r="B23" s="2">
        <v>17</v>
      </c>
      <c r="C23" s="4" t="s">
        <v>22</v>
      </c>
      <c r="D23" s="5"/>
    </row>
    <row r="24" spans="2:4" x14ac:dyDescent="0.25">
      <c r="B24" s="2">
        <v>18</v>
      </c>
      <c r="C24" s="4" t="s">
        <v>23</v>
      </c>
      <c r="D24" s="5"/>
    </row>
    <row r="25" spans="2:4" x14ac:dyDescent="0.25">
      <c r="B25" s="2">
        <v>19</v>
      </c>
      <c r="C25" s="4" t="s">
        <v>24</v>
      </c>
      <c r="D25" s="5"/>
    </row>
    <row r="26" spans="2:4" x14ac:dyDescent="0.25">
      <c r="B26" s="2">
        <v>20</v>
      </c>
      <c r="C26" t="s">
        <v>25</v>
      </c>
      <c r="D26" s="1">
        <v>1000</v>
      </c>
    </row>
    <row r="27" spans="2:4" x14ac:dyDescent="0.25">
      <c r="B27" s="2">
        <v>21</v>
      </c>
      <c r="C27" t="s">
        <v>26</v>
      </c>
      <c r="D27" s="1">
        <v>1000</v>
      </c>
    </row>
    <row r="28" spans="2:4" x14ac:dyDescent="0.25">
      <c r="B28" s="2">
        <v>22</v>
      </c>
      <c r="C28" t="s">
        <v>1</v>
      </c>
      <c r="D28" s="1">
        <v>1000</v>
      </c>
    </row>
    <row r="29" spans="2:4" x14ac:dyDescent="0.25">
      <c r="B29" s="2">
        <v>23</v>
      </c>
      <c r="C29" s="4" t="s">
        <v>27</v>
      </c>
      <c r="D29" s="5"/>
    </row>
    <row r="30" spans="2:4" x14ac:dyDescent="0.25">
      <c r="B30" s="2">
        <v>24</v>
      </c>
      <c r="C30" s="4" t="s">
        <v>28</v>
      </c>
      <c r="D30" s="5"/>
    </row>
    <row r="31" spans="2:4" x14ac:dyDescent="0.25">
      <c r="B31" s="2">
        <v>25</v>
      </c>
      <c r="C31" s="4" t="s">
        <v>29</v>
      </c>
      <c r="D31" s="5"/>
    </row>
    <row r="32" spans="2:4" x14ac:dyDescent="0.25">
      <c r="B32" s="2">
        <v>26</v>
      </c>
      <c r="C32" s="4" t="s">
        <v>30</v>
      </c>
      <c r="D32" s="5"/>
    </row>
    <row r="33" spans="2:4" x14ac:dyDescent="0.25">
      <c r="B33" s="2">
        <v>27</v>
      </c>
      <c r="C33" t="s">
        <v>31</v>
      </c>
      <c r="D33" s="1">
        <v>1000</v>
      </c>
    </row>
    <row r="34" spans="2:4" x14ac:dyDescent="0.25">
      <c r="B34" s="2">
        <v>28</v>
      </c>
      <c r="C34" t="s">
        <v>32</v>
      </c>
      <c r="D34" s="1">
        <v>1000</v>
      </c>
    </row>
    <row r="35" spans="2:4" x14ac:dyDescent="0.25">
      <c r="B35" s="2">
        <v>29</v>
      </c>
      <c r="C35" t="s">
        <v>33</v>
      </c>
      <c r="D35" s="1">
        <v>2100</v>
      </c>
    </row>
    <row r="36" spans="2:4" x14ac:dyDescent="0.25">
      <c r="B36" s="2">
        <v>30</v>
      </c>
      <c r="C36" t="s">
        <v>34</v>
      </c>
      <c r="D36" s="1">
        <v>2100</v>
      </c>
    </row>
    <row r="37" spans="2:4" x14ac:dyDescent="0.25">
      <c r="B37" s="2">
        <v>31</v>
      </c>
      <c r="C37" t="s">
        <v>35</v>
      </c>
      <c r="D37" s="1">
        <v>2100</v>
      </c>
    </row>
    <row r="38" spans="2:4" x14ac:dyDescent="0.25">
      <c r="B38" s="2">
        <v>32</v>
      </c>
      <c r="C38" s="4" t="s">
        <v>36</v>
      </c>
      <c r="D38" s="5"/>
    </row>
    <row r="39" spans="2:4" x14ac:dyDescent="0.25">
      <c r="B39" s="2">
        <v>33</v>
      </c>
      <c r="C39" s="4" t="s">
        <v>37</v>
      </c>
      <c r="D39" s="5"/>
    </row>
    <row r="40" spans="2:4" x14ac:dyDescent="0.25">
      <c r="B40" s="2">
        <v>34</v>
      </c>
      <c r="C40" s="4" t="s">
        <v>38</v>
      </c>
      <c r="D40" s="5"/>
    </row>
    <row r="41" spans="2:4" x14ac:dyDescent="0.25">
      <c r="B41" s="2">
        <v>35</v>
      </c>
      <c r="C41" s="4" t="s">
        <v>43</v>
      </c>
      <c r="D41" s="5"/>
    </row>
    <row r="42" spans="2:4" x14ac:dyDescent="0.25">
      <c r="B42" s="2">
        <v>36</v>
      </c>
      <c r="C42" s="3" t="s">
        <v>40</v>
      </c>
      <c r="D42" s="1">
        <v>2100</v>
      </c>
    </row>
    <row r="43" spans="2:4" x14ac:dyDescent="0.25">
      <c r="B43" s="2">
        <v>37</v>
      </c>
      <c r="C43" s="3" t="s">
        <v>41</v>
      </c>
      <c r="D43" s="1">
        <v>2100</v>
      </c>
    </row>
    <row r="44" spans="2:4" x14ac:dyDescent="0.25">
      <c r="B44" s="2">
        <v>38</v>
      </c>
      <c r="C44" s="4" t="s">
        <v>42</v>
      </c>
      <c r="D44" s="5"/>
    </row>
    <row r="45" spans="2:4" x14ac:dyDescent="0.25">
      <c r="B45" s="2">
        <v>39</v>
      </c>
      <c r="C45" s="4" t="s">
        <v>44</v>
      </c>
      <c r="D45" s="5"/>
    </row>
    <row r="46" spans="2:4" x14ac:dyDescent="0.25">
      <c r="B46" s="2">
        <v>40</v>
      </c>
      <c r="C46" s="4" t="s">
        <v>47</v>
      </c>
      <c r="D46" s="5"/>
    </row>
    <row r="47" spans="2:4" x14ac:dyDescent="0.25">
      <c r="B47" s="2">
        <v>41</v>
      </c>
      <c r="C47" s="4" t="s">
        <v>39</v>
      </c>
      <c r="D47" s="5"/>
    </row>
    <row r="48" spans="2:4" x14ac:dyDescent="0.25">
      <c r="B48" s="2">
        <v>42</v>
      </c>
      <c r="C48" t="s">
        <v>0</v>
      </c>
      <c r="D48" s="1">
        <v>1000</v>
      </c>
    </row>
    <row r="49" spans="2:5" x14ac:dyDescent="0.25">
      <c r="B49" s="2">
        <v>43</v>
      </c>
      <c r="C49" t="s">
        <v>5</v>
      </c>
      <c r="D49" s="1">
        <v>1000</v>
      </c>
    </row>
    <row r="50" spans="2:5" x14ac:dyDescent="0.25">
      <c r="B50" s="2">
        <v>44</v>
      </c>
      <c r="C50" s="4" t="s">
        <v>2</v>
      </c>
      <c r="D50" s="5"/>
    </row>
    <row r="51" spans="2:5" x14ac:dyDescent="0.25">
      <c r="B51" s="2">
        <v>45</v>
      </c>
      <c r="C51" s="4" t="s">
        <v>3</v>
      </c>
      <c r="D51" s="5"/>
    </row>
    <row r="52" spans="2:5" x14ac:dyDescent="0.25">
      <c r="B52" s="2">
        <v>46</v>
      </c>
      <c r="C52" s="4" t="s">
        <v>4</v>
      </c>
      <c r="D52" s="5"/>
    </row>
    <row r="53" spans="2:5" x14ac:dyDescent="0.25">
      <c r="B53" s="2">
        <v>47</v>
      </c>
      <c r="C53" s="4" t="s">
        <v>45</v>
      </c>
      <c r="D53" s="5"/>
    </row>
    <row r="54" spans="2:5" x14ac:dyDescent="0.25">
      <c r="B54" s="2">
        <v>48</v>
      </c>
      <c r="C54" s="4" t="s">
        <v>46</v>
      </c>
      <c r="D54" s="5"/>
    </row>
    <row r="55" spans="2:5" x14ac:dyDescent="0.25">
      <c r="B55" s="2">
        <v>49</v>
      </c>
      <c r="C55" s="4" t="s">
        <v>48</v>
      </c>
      <c r="D55" s="5"/>
    </row>
    <row r="56" spans="2:5" x14ac:dyDescent="0.25">
      <c r="B56" s="2">
        <v>50</v>
      </c>
      <c r="C56" s="4" t="s">
        <v>49</v>
      </c>
      <c r="D56" s="5"/>
      <c r="E56" s="1">
        <f>+B56*2100</f>
        <v>105000</v>
      </c>
    </row>
    <row r="57" spans="2:5" x14ac:dyDescent="0.25">
      <c r="D57" s="1">
        <f>SUM(D7:D56)</f>
        <v>34900</v>
      </c>
      <c r="E57" s="1">
        <f>E56/2</f>
        <v>52500</v>
      </c>
    </row>
    <row r="58" spans="2:5" x14ac:dyDescent="0.25">
      <c r="E58" s="1">
        <f>+E57-D57</f>
        <v>17600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Estado de Situación</vt:lpstr>
      <vt:lpstr>Hoja1</vt:lpstr>
    </vt:vector>
  </TitlesOfParts>
  <Company>IGN-JJHM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 Matos</dc:creator>
  <cp:lastModifiedBy>Brenda Matos</cp:lastModifiedBy>
  <dcterms:created xsi:type="dcterms:W3CDTF">2023-05-05T13:50:04Z</dcterms:created>
  <dcterms:modified xsi:type="dcterms:W3CDTF">2023-05-05T16:43:18Z</dcterms:modified>
</cp:coreProperties>
</file>