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uzman\Desktop\ESTADISTICAS 2023\enero-marzo\"/>
    </mc:Choice>
  </mc:AlternateContent>
  <xr:revisionPtr revIDLastSave="0" documentId="13_ncr:1_{98D32FF6-D9B0-4161-B530-8FD84C597B53}" xr6:coauthVersionLast="36" xr6:coauthVersionMax="46" xr10:uidLastSave="{00000000-0000-0000-0000-000000000000}"/>
  <bookViews>
    <workbookView xWindow="-120" yWindow="-120" windowWidth="29040" windowHeight="15840" tabRatio="846" xr2:uid="{00000000-000D-0000-FFFF-FFFF00000000}"/>
  </bookViews>
  <sheets>
    <sheet name="ASISTENCIAS BRINDADAS" sheetId="5" r:id="rId1"/>
    <sheet name="ÁREAS TÉCNICAS" sheetId="7" state="hidden" r:id="rId2"/>
    <sheet name="TIPO DE ASISTENCIA" sheetId="8" state="hidden" r:id="rId3"/>
    <sheet name="SERIVICIOS BRINDADOS" sheetId="14" state="hidden" r:id="rId4"/>
    <sheet name="RESULTADOS ASIST." sheetId="13" r:id="rId5"/>
    <sheet name="GRAFICO 1 ASISTENCIAS BRINDADAS" sheetId="15" r:id="rId6"/>
    <sheet name="GRAFICO 2 TIPOS DE ASISTENCIAS" sheetId="11" r:id="rId7"/>
  </sheets>
  <definedNames>
    <definedName name="_xlnm._FilterDatabase" localSheetId="5" hidden="1">'GRAFICO 1 ASISTENCIAS BRINDADAS'!#REF!</definedName>
    <definedName name="_xlnm._FilterDatabase" localSheetId="6" hidden="1">'GRAFICO 2 TIPOS DE ASISTENCIAS'!#REF!</definedName>
    <definedName name="_xlnm.Print_Area" localSheetId="0">'ASISTENCIAS BRINDADAS'!$A$1:$D$51</definedName>
    <definedName name="_xlnm.Print_Area" localSheetId="5">'GRAFICO 1 ASISTENCIAS BRINDADAS'!$A$1:$H$56</definedName>
    <definedName name="_xlnm.Print_Area" localSheetId="6">'GRAFICO 2 TIPOS DE ASISTENCIAS'!$A$1:$O$62</definedName>
    <definedName name="_xlnm.Print_Area" localSheetId="4">'RESULTADOS ASIST.'!$A$1:$K$26</definedName>
    <definedName name="Áreas_Técnicas">'ÁREAS TÉCNICAS'!$B$5:$B$8</definedName>
    <definedName name="Dirección_de_Cartografía">'ÁREAS TÉCNICAS'!$D$5:$D$12</definedName>
    <definedName name="Dirección_de_Geodesia">'ÁREAS TÉCNICAS'!$E$5:$E$7</definedName>
    <definedName name="Dirección_de_Geografía">'ÁREAS TÉCNICAS'!$C$5:$C$13</definedName>
    <definedName name="Servicio_brindado">'SERIVICIOS BRINDADOS'!$C$7:$C$19</definedName>
  </definedNames>
  <calcPr calcId="191029"/>
</workbook>
</file>

<file path=xl/calcChain.xml><?xml version="1.0" encoding="utf-8"?>
<calcChain xmlns="http://schemas.openxmlformats.org/spreadsheetml/2006/main">
  <c r="N48" i="11" l="1"/>
  <c r="E50" i="15" l="1"/>
  <c r="D50" i="15"/>
  <c r="F49" i="15"/>
  <c r="F48" i="15"/>
  <c r="F47" i="15"/>
  <c r="F50" i="15" l="1"/>
  <c r="C50" i="15"/>
  <c r="K9" i="13"/>
  <c r="M47" i="11" s="1"/>
  <c r="M51" i="11" s="1"/>
  <c r="J9" i="13"/>
  <c r="L47" i="11" s="1"/>
  <c r="L51" i="11" s="1"/>
  <c r="I9" i="13"/>
  <c r="K47" i="11" s="1"/>
  <c r="K51" i="11" s="1"/>
  <c r="H9" i="13"/>
  <c r="J47" i="11" s="1"/>
  <c r="J51" i="11" s="1"/>
  <c r="G9" i="13"/>
  <c r="I47" i="11" s="1"/>
  <c r="I51" i="11" s="1"/>
  <c r="F9" i="13"/>
  <c r="H47" i="11" s="1"/>
  <c r="H51" i="11" s="1"/>
  <c r="E9" i="13"/>
  <c r="G47" i="11" s="1"/>
  <c r="G51" i="11" s="1"/>
  <c r="D9" i="13"/>
  <c r="F47" i="11" s="1"/>
  <c r="F51" i="11" s="1"/>
  <c r="C9" i="13"/>
  <c r="E47" i="11" s="1"/>
  <c r="E51" i="11" s="1"/>
  <c r="B9" i="13"/>
  <c r="D47" i="11" s="1"/>
  <c r="D51" i="11" s="1"/>
  <c r="A9" i="13"/>
  <c r="C47" i="11" s="1"/>
  <c r="C51" i="11" s="1"/>
  <c r="N47" i="11" l="1"/>
  <c r="N51" i="11"/>
  <c r="N49" i="11" l="1"/>
  <c r="N50" i="11"/>
</calcChain>
</file>

<file path=xl/sharedStrings.xml><?xml version="1.0" encoding="utf-8"?>
<sst xmlns="http://schemas.openxmlformats.org/spreadsheetml/2006/main" count="275" uniqueCount="150">
  <si>
    <t>INSTITUCIÓN</t>
  </si>
  <si>
    <t>TIPO DE ASISTENCIA</t>
  </si>
  <si>
    <t>ÁREA TÉCNICA</t>
  </si>
  <si>
    <t>Dirección de Cartografía</t>
  </si>
  <si>
    <t>Dirección de Geografía</t>
  </si>
  <si>
    <t>Áreas Técnicas</t>
  </si>
  <si>
    <t>Espacios colegiados</t>
  </si>
  <si>
    <t>Coordinación institucional</t>
  </si>
  <si>
    <t>Planes, programas y proyectos</t>
  </si>
  <si>
    <t>INSTITUTO GEOGRÁFICO NACIONAL
"JOSÉ JOAQUÍN HUNGRÍA MORELL"</t>
  </si>
  <si>
    <t>LISTADO DE ASISTENCIAS BRINDADAS</t>
  </si>
  <si>
    <t>Asistencia a usuarios</t>
  </si>
  <si>
    <r>
      <rPr>
        <b/>
        <i/>
        <sz val="9"/>
        <color theme="1"/>
        <rFont val="Arial"/>
        <family val="2"/>
      </rPr>
      <t>Elaborado por:</t>
    </r>
    <r>
      <rPr>
        <i/>
        <sz val="9"/>
        <color theme="1"/>
        <rFont val="Arial"/>
        <family val="2"/>
      </rPr>
      <t xml:space="preserve"> Dpto. Planifcación y Desarrollo, con datos de la Dir. De Geografía y Cartografía del IGN-JJHM</t>
    </r>
  </si>
  <si>
    <t>TOTAL</t>
  </si>
  <si>
    <t>PERIODO</t>
  </si>
  <si>
    <t>ASISTENCIAS BRINDADAS</t>
  </si>
  <si>
    <t xml:space="preserve">ESTADÍSTICAS INSTITUCIONALES </t>
  </si>
  <si>
    <r>
      <t xml:space="preserve">INSTITUTO GEOGRÁFICO NACIONAL
</t>
    </r>
    <r>
      <rPr>
        <b/>
        <i/>
        <sz val="16"/>
        <color theme="1"/>
        <rFont val="Arial"/>
        <family val="2"/>
      </rPr>
      <t>“José Joaquín Hungría Morell”</t>
    </r>
  </si>
  <si>
    <t>Cenia Correa</t>
  </si>
  <si>
    <t>Gerkery Soto</t>
  </si>
  <si>
    <t>Nancy Rodríguez</t>
  </si>
  <si>
    <t>María De Haza</t>
  </si>
  <si>
    <t>Wendy Rojas</t>
  </si>
  <si>
    <t>Mercedes Frías</t>
  </si>
  <si>
    <t>Karen Medina</t>
  </si>
  <si>
    <t>Oliver Ramos</t>
  </si>
  <si>
    <t>Lisselote Binet</t>
  </si>
  <si>
    <t>Yoenny Urbáez</t>
  </si>
  <si>
    <t>Dominique Féliz</t>
  </si>
  <si>
    <t>Rhaymar Matos</t>
  </si>
  <si>
    <t>Juan Rijo</t>
  </si>
  <si>
    <t>Julio César Reyes</t>
  </si>
  <si>
    <t>Daily Gómez</t>
  </si>
  <si>
    <t>Saderis Carmona</t>
  </si>
  <si>
    <t>Dirección de Geodesia</t>
  </si>
  <si>
    <t>Saulimar Rodríguez</t>
  </si>
  <si>
    <t>Jean Carlos Ramírez</t>
  </si>
  <si>
    <t>Nolan Durán</t>
  </si>
  <si>
    <t>Área Técnica</t>
  </si>
  <si>
    <t>Servicio brindado</t>
  </si>
  <si>
    <t>enero-marzo</t>
  </si>
  <si>
    <t>Certificaciones de mapas</t>
  </si>
  <si>
    <t>Lissette Rodríguez</t>
  </si>
  <si>
    <t>enero-marzo 2023</t>
  </si>
  <si>
    <t>Generación de mapa</t>
  </si>
  <si>
    <t>Suministro de información geográfica, cartográfica y geodésica</t>
  </si>
  <si>
    <t>Suministro de información cartográfica</t>
  </si>
  <si>
    <t>Verificación de geolocalización</t>
  </si>
  <si>
    <t>Formación básica en SIG</t>
  </si>
  <si>
    <t>Descripción técnica de límites político administrativos</t>
  </si>
  <si>
    <t>Instalación de Geoportal</t>
  </si>
  <si>
    <t>Capacitación en uso y manejo de equipos topográficos</t>
  </si>
  <si>
    <t>Georreferenciación de puntos de control geodésicos</t>
  </si>
  <si>
    <t>Diseño de Redes Geodésicas</t>
  </si>
  <si>
    <t>Certificación de CORS</t>
  </si>
  <si>
    <t>Certificación de puntos geodésicos</t>
  </si>
  <si>
    <t>Ejes de calles en formato editable (shapefiles) de las áreas urbanas del país.</t>
  </si>
  <si>
    <t>Capas cartográficas (comprimidas) correspondientes a la base hidrográfica de la provincia Azua (Ríos, Embalses de Presa y Lagos-Lagunas).</t>
  </si>
  <si>
    <t>Data cartográfica en capas, es decir, desde Región hasta la ultima división que tiene al nivel nacional.</t>
  </si>
  <si>
    <t>Datos cartográficos disponibles de la provincia Santo Domingo</t>
  </si>
  <si>
    <t xml:space="preserve">Modelo digital de terreno y Santiago de los caballeros, fotografía aérea georreferenciada e información del sistema de coordenadas utilizado. </t>
  </si>
  <si>
    <t>Hojas topográficas de los Arroyones, Villa Altagracia.</t>
  </si>
  <si>
    <t>Ortofotos provincia Santo Domingo en formato JPG.</t>
  </si>
  <si>
    <t>Distribución Territorial en Excel.</t>
  </si>
  <si>
    <t>Ortofotos provincia Santo Domingo.</t>
  </si>
  <si>
    <t>Hojas topográficas en escala 1:50,000 sector el Jaimito, Municipio Las Terrenas, provincia Samaná.</t>
  </si>
  <si>
    <t>Identificación cartográfica de zonas de inundación vulnerabilidad y riesgos ambientales, ríos y cañadas de la provincia Barahona.</t>
  </si>
  <si>
    <t>Datos topográficos registrados, existentes en su institución para el área la Bahía de OCOA.</t>
  </si>
  <si>
    <t>División territorial de  la zona de Santiago de los caballero completo y la carretera Turística Santiago Puerto Plata.</t>
  </si>
  <si>
    <t>Capa topográfica 1:50,000 de Santiago de los Caballeros.</t>
  </si>
  <si>
    <t>División político administrativa provincial, municipal, distritos municipales, secciones, barrios y parajes, macroregiones de planificación, regiones de planificación y mapas geomorfológicos provincias San Cristóbal, Seibo-Miches.</t>
  </si>
  <si>
    <t>División Territorial.</t>
  </si>
  <si>
    <t>Solicitud de hoja topográfica de los arroyones Villa Altagracia.</t>
  </si>
  <si>
    <t>TIPO DE SERVICIO BRINDADO</t>
  </si>
  <si>
    <t>SERVICIO SOLICITADO</t>
  </si>
  <si>
    <t>Cesar Padilla</t>
  </si>
  <si>
    <t>World Visión</t>
  </si>
  <si>
    <t>Yindhira Taveras</t>
  </si>
  <si>
    <t xml:space="preserve">Instituto Cartográfico Militar </t>
  </si>
  <si>
    <t>Juan Isaías Ruiz</t>
  </si>
  <si>
    <t>Isaira García</t>
  </si>
  <si>
    <t>Patricia Liberato</t>
  </si>
  <si>
    <t>Vladimir Guzmán</t>
  </si>
  <si>
    <t>Edgar García Cabrera</t>
  </si>
  <si>
    <t>Gustavo Valdez</t>
  </si>
  <si>
    <t>FEDODIM</t>
  </si>
  <si>
    <t>Eliezer Cross Sánchez</t>
  </si>
  <si>
    <t>Marina Bianchi</t>
  </si>
  <si>
    <t>Moisés de la Cruz</t>
  </si>
  <si>
    <t>Teodoro Mazara Guerrero</t>
  </si>
  <si>
    <t>Rafael Peralta</t>
  </si>
  <si>
    <t>Iván Cruz Dardenne</t>
  </si>
  <si>
    <t>Carolina Gil Geissler</t>
  </si>
  <si>
    <t>Mapa cartográfico de los barrios identificados en la división territorial 2022 para el Distrito Municipal de las Lagunas de Nisibón.</t>
  </si>
  <si>
    <t>Mapa de las delimitaciones territoriales de los parajes del Municipio Baitoa.</t>
  </si>
  <si>
    <t>Mapa Distrito Municipal San Luis completo formato PDF.</t>
  </si>
  <si>
    <t>Mapa BANICA y Pedro Santana y todos los distritos municipales.</t>
  </si>
  <si>
    <t>Shapes de las capas manzanas y la lotificación de manzanas nivel nacional.</t>
  </si>
  <si>
    <t>Información Cartográfica Base, incluyendo manzanas, lotes, construcciones y usos actuales San Cristóbal.</t>
  </si>
  <si>
    <t>Mapa del sector Invivienda. (cuantos edificios, manzanas, cuadras y casa que conforman el sector, cantidad de habitantes, señalización de negocios.</t>
  </si>
  <si>
    <t>Provincia Santiago y carretera turística Santiago Puerto Plata en formato PDF.</t>
  </si>
  <si>
    <t>Datos geográficos con los límites de las provincias, municipios y distritos municipales en un mapa PowerBi.</t>
  </si>
  <si>
    <t>Cynthia Guzmán</t>
  </si>
  <si>
    <t>ONU HABITAT</t>
  </si>
  <si>
    <t>EDENORTE</t>
  </si>
  <si>
    <t>Teresa García</t>
  </si>
  <si>
    <t>Juan Francisco Polanco</t>
  </si>
  <si>
    <t>Marco Antonio Gómez</t>
  </si>
  <si>
    <t>Julio Cesar Mejía Santana</t>
  </si>
  <si>
    <t>Datos del Municipio Castañuelas, Provincia Monte Cristi</t>
  </si>
  <si>
    <t>Ramon Muñoz Montás</t>
  </si>
  <si>
    <t>Límites Geográficos del Distrito Municipal Villa Central, Municipio Barahona.</t>
  </si>
  <si>
    <t>Ley que crea el Distrito Municipal del proyecto 4 y donde establece la ubicación geográfica y sus límites territoriales y colindantes.</t>
  </si>
  <si>
    <t>División Política Administrativa, áreas protegidas y zonas de amortiguamiento, imágenes de satélites vías de comunicación. Curvas de nivel. Modelo digital de terreno y las manzanas</t>
  </si>
  <si>
    <t>Carlos Antonio Suero</t>
  </si>
  <si>
    <t>Última versión división político-administrativa del país incluyendo los municipios.</t>
  </si>
  <si>
    <t>Leonardo Cortés Rodríguez</t>
  </si>
  <si>
    <t>Paul Rosario Almánzar</t>
  </si>
  <si>
    <t>Mapa segmentado del municipio Santo Domingo Norte y su segregación por circunscripción electoral.</t>
  </si>
  <si>
    <t>Mapa segmentado del municipio Santo Domingo Norte y su segregación por circunscripción electoral en formato DWG o AUTOCAD.</t>
  </si>
  <si>
    <t>Mapa de barrios y sub barrios del área urbana de Santiago de los Caballeros utilizados para el Censo 2022 de la ONE.</t>
  </si>
  <si>
    <t>Mapa metropolitano provincia La Altagracia, municipio Higüey distribución de sectores, avenidas, calles, caminos, entradas de balnearios, playas y ríos, poblados de la zona de Verón, bávaro, y cabeza de toro de los años comprendidos desde el 1990 y 1996.</t>
  </si>
  <si>
    <t>*Mapa del municipio de Oviedo, Pedernales.
*Mapa oficial de la provincia de Pedernales.
*Mapa cartográfico de ambos.
*Localización de la Geodesia en el municipio de Oviedo.
*Historia de la provincia de Pedernales y el municipio de Oviedo.</t>
  </si>
  <si>
    <t>Datos cartográficos disponibles de la provincia Santo Domingo en formato PDF.</t>
  </si>
  <si>
    <t>Mapa municipio los ríos, prov. Bahoruco</t>
  </si>
  <si>
    <t>Doljeris Rosario</t>
  </si>
  <si>
    <t>Vian Santana</t>
  </si>
  <si>
    <t xml:space="preserve">Karla Desiree Vargas </t>
  </si>
  <si>
    <t>Manuel Aurelio Pérez Sierra</t>
  </si>
  <si>
    <t>Capacitación software QGIS Básico</t>
  </si>
  <si>
    <t>Centro de Capacitación en Planificación e Inversión Pública (MEPyD)</t>
  </si>
  <si>
    <t>TIPO DE SERVICIO</t>
  </si>
  <si>
    <t>enero</t>
  </si>
  <si>
    <t>febrero</t>
  </si>
  <si>
    <t>marzo</t>
  </si>
  <si>
    <t>MESES</t>
  </si>
  <si>
    <t>SOLICITUDES RECIBIDAS</t>
  </si>
  <si>
    <t>ATENDIDAS</t>
  </si>
  <si>
    <t>Bolivar Troncoso</t>
  </si>
  <si>
    <t>Verificación de coordenadas de levantamiento topográfico realizada en el área del parque nacional valle nuevo.</t>
  </si>
  <si>
    <t>Sergio Taveras</t>
  </si>
  <si>
    <t>Mapa Juncalito Abajo, Janico con caminos e información sobre el Distrito Municipal.</t>
  </si>
  <si>
    <t>Milanda Fernández</t>
  </si>
  <si>
    <t>Mapa actualizado de Bonao, provincia Monseñor Nouel</t>
  </si>
  <si>
    <t>Delegación Alemana de Max Boegl</t>
  </si>
  <si>
    <t>Tabla de excel con las coordenadas de las redes activas y redes pasivas ubicadas entre Boca chica, Santo Domingo, Haina y San Cristóbal, Santo domingo hacia Santiago.</t>
  </si>
  <si>
    <t>EN PROCESO</t>
  </si>
  <si>
    <t>Periodo:  enero-marzo 2023</t>
  </si>
  <si>
    <t>DEVUELTAS</t>
  </si>
  <si>
    <t xml:space="preserve">ESTATUS DE ASISTENCIAS BRINDADAS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</si>
</sst>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7" fillId="3" borderId="0" xfId="0" applyFont="1" applyFill="1"/>
    <xf numFmtId="0" fontId="8" fillId="5" borderId="0" xfId="0" applyFont="1" applyFill="1"/>
    <xf numFmtId="0" fontId="8" fillId="6" borderId="0" xfId="0" applyFont="1" applyFill="1"/>
    <xf numFmtId="0" fontId="8" fillId="4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/>
      <protection locked="0"/>
    </xf>
    <xf numFmtId="0" fontId="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8" fillId="8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10" fillId="0" borderId="2" xfId="0" applyFont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9" borderId="1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6" fillId="9" borderId="8" xfId="0" applyFont="1" applyFill="1" applyBorder="1" applyAlignment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/>
    <xf numFmtId="0" fontId="0" fillId="0" borderId="0" xfId="0" applyAlignment="1">
      <alignment wrapText="1"/>
    </xf>
    <xf numFmtId="0" fontId="0" fillId="0" borderId="0" xfId="0" quotePrefix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ill="1"/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18" fillId="0" borderId="17" xfId="0" applyFont="1" applyBorder="1" applyAlignment="1" applyProtection="1">
      <alignment horizontal="justify" vertical="center" wrapText="1"/>
      <protection locked="0"/>
    </xf>
    <xf numFmtId="0" fontId="2" fillId="0" borderId="15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 applyProtection="1">
      <alignment horizontal="justify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>
      <alignment horizontal="left" vertical="center" wrapText="1"/>
    </xf>
    <xf numFmtId="0" fontId="18" fillId="0" borderId="17" xfId="0" quotePrefix="1" applyFont="1" applyFill="1" applyBorder="1" applyAlignment="1" applyProtection="1">
      <alignment horizontal="justify" vertical="center" wrapText="1"/>
      <protection locked="0"/>
    </xf>
    <xf numFmtId="0" fontId="18" fillId="0" borderId="16" xfId="0" quotePrefix="1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/>
    </xf>
    <xf numFmtId="0" fontId="6" fillId="9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6" fillId="10" borderId="10" xfId="0" applyFont="1" applyFill="1" applyBorder="1" applyAlignment="1">
      <alignment vertical="center"/>
    </xf>
    <xf numFmtId="0" fontId="6" fillId="10" borderId="2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horizontal="center" vertical="center" wrapText="1"/>
    </xf>
    <xf numFmtId="0" fontId="16" fillId="10" borderId="29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32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/>
    <xf numFmtId="0" fontId="17" fillId="0" borderId="0" xfId="0" applyFont="1" applyAlignment="1"/>
    <xf numFmtId="0" fontId="3" fillId="0" borderId="0" xfId="0" applyFont="1" applyAlignment="1"/>
    <xf numFmtId="0" fontId="4" fillId="2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" fillId="7" borderId="0" xfId="0" quotePrefix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0" fontId="16" fillId="9" borderId="9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9" borderId="9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quotePrefix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Normal" xfId="0" builtinId="0"/>
  </cellStyles>
  <dxfs count="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'GRAFICO 1 ASISTENCIAS BRINDADAS'!$B$50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C12-4243-9518-4F1A308247B4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3C12-4243-9518-4F1A308247B4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C12-4243-9518-4F1A308247B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'GRAFICO 1 ASISTENCIAS BRINDADAS'!$C$46:$E$46</c:f>
              <c:strCache>
                <c:ptCount val="3"/>
                <c:pt idx="0">
                  <c:v>ATENDIDAS</c:v>
                </c:pt>
                <c:pt idx="1">
                  <c:v>DEVUELTAS</c:v>
                </c:pt>
                <c:pt idx="2">
                  <c:v>EN PROCESO</c:v>
                </c:pt>
              </c:strCache>
            </c:strRef>
          </c:cat>
          <c:val>
            <c:numRef>
              <c:f>'GRAFICO 1 ASISTENCIAS BRINDADAS'!$C$50:$E$50</c:f>
              <c:numCache>
                <c:formatCode>General</c:formatCode>
                <c:ptCount val="3"/>
                <c:pt idx="0">
                  <c:v>41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2-4243-9518-4F1A30824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2 TIPOS DE ASISTENCIAS'!$B$47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2 TIPOS DE ASISTENCIAS'!$C$46:$M$46</c:f>
              <c:strCache>
                <c:ptCount val="11"/>
                <c:pt idx="0">
                  <c:v>Formación básica en SIG</c:v>
                </c:pt>
                <c:pt idx="1">
                  <c:v>Suministro de información geográfica, cartográfica y geodésica</c:v>
                </c:pt>
                <c:pt idx="2">
                  <c:v>Suministro de información cartográfica</c:v>
                </c:pt>
                <c:pt idx="3">
                  <c:v>Verificación de geolocalización</c:v>
                </c:pt>
                <c:pt idx="4">
                  <c:v>Generación de mapa</c:v>
                </c:pt>
                <c:pt idx="5">
                  <c:v>Certificaciones de mapas</c:v>
                </c:pt>
                <c:pt idx="6">
                  <c:v>Capacitación en uso y manejo de equipos topográficos</c:v>
                </c:pt>
                <c:pt idx="7">
                  <c:v>Georreferenciación de puntos de control geodésicos</c:v>
                </c:pt>
                <c:pt idx="8">
                  <c:v>Diseño de Redes Geodésicas</c:v>
                </c:pt>
                <c:pt idx="9">
                  <c:v>Certificación de CORS</c:v>
                </c:pt>
                <c:pt idx="10">
                  <c:v>Certificación de puntos geodésicos</c:v>
                </c:pt>
              </c:strCache>
            </c:strRef>
          </c:cat>
          <c:val>
            <c:numRef>
              <c:f>'GRAFICO 2 TIPOS DE ASISTENCIAS'!$C$47:$M$47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27</c:v>
                </c:pt>
                <c:pt idx="3">
                  <c:v>1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1-4E48-A1D2-CAE7F3D08F1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947012496"/>
        <c:axId val="810361520"/>
      </c:barChart>
      <c:catAx>
        <c:axId val="947012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10361520"/>
        <c:crosses val="autoZero"/>
        <c:auto val="1"/>
        <c:lblAlgn val="ctr"/>
        <c:lblOffset val="100"/>
        <c:noMultiLvlLbl val="0"/>
      </c:catAx>
      <c:valAx>
        <c:axId val="810361520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4701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145519</xdr:colOff>
      <xdr:row>0</xdr:row>
      <xdr:rowOff>76276</xdr:rowOff>
    </xdr:from>
    <xdr:to>
      <xdr:col>0</xdr:col>
      <xdr:colOff>1213703</xdr:colOff>
      <xdr:row>4</xdr:row>
      <xdr:rowOff>61444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59E47845-BC57-4144-8331-D5BD0DA90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5519" y="76276"/>
          <a:ext cx="1068184" cy="1001168"/>
        </a:xfrm>
        <a:prstGeom prst="rect">
          <a:avLst/>
        </a:prstGeom>
      </xdr:spPr>
    </xdr:pic>
    <xdr:clientData/>
  </xdr:twoCellAnchor>
  <xdr:twoCellAnchor editAs="oneCell">
    <xdr:from>
      <xdr:col>2</xdr:col>
      <xdr:colOff>1481667</xdr:colOff>
      <xdr:row>0</xdr:row>
      <xdr:rowOff>164780</xdr:rowOff>
    </xdr:from>
    <xdr:to>
      <xdr:col>3</xdr:col>
      <xdr:colOff>1192664</xdr:colOff>
      <xdr:row>3</xdr:row>
      <xdr:rowOff>148344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5E2A0-59BD-420C-BC37-1046F9F37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7250" y="164780"/>
          <a:ext cx="2049913" cy="766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150359</xdr:rowOff>
    </xdr:from>
    <xdr:to>
      <xdr:col>0</xdr:col>
      <xdr:colOff>899583</xdr:colOff>
      <xdr:row>3</xdr:row>
      <xdr:rowOff>61746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533A07DB-5755-4C36-9F41-FCC4B9F98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66686" y="150359"/>
          <a:ext cx="732897" cy="694554"/>
        </a:xfrm>
        <a:prstGeom prst="rect">
          <a:avLst/>
        </a:prstGeom>
      </xdr:spPr>
    </xdr:pic>
    <xdr:clientData/>
  </xdr:twoCellAnchor>
  <xdr:twoCellAnchor editAs="oneCell">
    <xdr:from>
      <xdr:col>9</xdr:col>
      <xdr:colOff>1094758</xdr:colOff>
      <xdr:row>0</xdr:row>
      <xdr:rowOff>177479</xdr:rowOff>
    </xdr:from>
    <xdr:to>
      <xdr:col>10</xdr:col>
      <xdr:colOff>1280219</xdr:colOff>
      <xdr:row>2</xdr:row>
      <xdr:rowOff>328083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E20571-24A4-4F3C-A386-124F7E49C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4675" y="177479"/>
          <a:ext cx="1444878" cy="5316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1651002</xdr:colOff>
      <xdr:row>10</xdr:row>
      <xdr:rowOff>23219</xdr:rowOff>
    </xdr:from>
    <xdr:to>
      <xdr:col>6</xdr:col>
      <xdr:colOff>417794</xdr:colOff>
      <xdr:row>41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8C633F7-800B-4745-BD93-2C6172BAC1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238125</xdr:colOff>
      <xdr:row>1</xdr:row>
      <xdr:rowOff>63846</xdr:rowOff>
    </xdr:from>
    <xdr:ext cx="1097417" cy="1007525"/>
    <xdr:pic>
      <xdr:nvPicPr>
        <xdr:cNvPr id="5" name="1 Imagen" descr="escudo_dominicano.jpg">
          <a:extLst>
            <a:ext uri="{FF2B5EF4-FFF2-40B4-BE49-F238E27FC236}">
              <a16:creationId xmlns:a16="http://schemas.microsoft.com/office/drawing/2014/main" id="{BAD2AC6C-B99F-498E-A67C-C21623669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6936"/>
        <a:stretch>
          <a:fillRect/>
        </a:stretch>
      </xdr:blipFill>
      <xdr:spPr>
        <a:xfrm>
          <a:off x="238125" y="238471"/>
          <a:ext cx="1097417" cy="1007525"/>
        </a:xfrm>
        <a:prstGeom prst="rect">
          <a:avLst/>
        </a:prstGeom>
      </xdr:spPr>
    </xdr:pic>
    <xdr:clientData/>
  </xdr:oneCellAnchor>
  <xdr:oneCellAnchor>
    <xdr:from>
      <xdr:col>6</xdr:col>
      <xdr:colOff>443580</xdr:colOff>
      <xdr:row>2</xdr:row>
      <xdr:rowOff>31750</xdr:rowOff>
    </xdr:from>
    <xdr:ext cx="1945098" cy="732767"/>
    <xdr:pic>
      <xdr:nvPicPr>
        <xdr:cNvPr id="6" name="Imagen 5">
          <a:extLst>
            <a:ext uri="{FF2B5EF4-FFF2-40B4-BE49-F238E27FC236}">
              <a16:creationId xmlns:a16="http://schemas.microsoft.com/office/drawing/2014/main" id="{E7F47041-B2BE-450A-8A40-9CF9D2A8B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7330" y="381000"/>
          <a:ext cx="1945098" cy="7327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291645</xdr:colOff>
      <xdr:row>1</xdr:row>
      <xdr:rowOff>0</xdr:rowOff>
    </xdr:from>
    <xdr:ext cx="1097417" cy="1007525"/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68EA446A-EE54-47DD-B7D2-45CBAB77D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291645" y="361503"/>
          <a:ext cx="1097417" cy="1007525"/>
        </a:xfrm>
        <a:prstGeom prst="rect">
          <a:avLst/>
        </a:prstGeom>
      </xdr:spPr>
    </xdr:pic>
    <xdr:clientData/>
  </xdr:oneCellAnchor>
  <xdr:oneCellAnchor>
    <xdr:from>
      <xdr:col>12</xdr:col>
      <xdr:colOff>497100</xdr:colOff>
      <xdr:row>1</xdr:row>
      <xdr:rowOff>0</xdr:rowOff>
    </xdr:from>
    <xdr:ext cx="1945098" cy="732767"/>
    <xdr:pic>
      <xdr:nvPicPr>
        <xdr:cNvPr id="3" name="Imagen 2">
          <a:extLst>
            <a:ext uri="{FF2B5EF4-FFF2-40B4-BE49-F238E27FC236}">
              <a16:creationId xmlns:a16="http://schemas.microsoft.com/office/drawing/2014/main" id="{61ADA91D-0819-45A5-9C2F-2DD3016F0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12225" y="218282"/>
          <a:ext cx="1945098" cy="732767"/>
        </a:xfrm>
        <a:prstGeom prst="rect">
          <a:avLst/>
        </a:prstGeom>
      </xdr:spPr>
    </xdr:pic>
    <xdr:clientData/>
  </xdr:oneCellAnchor>
  <xdr:twoCellAnchor>
    <xdr:from>
      <xdr:col>1</xdr:col>
      <xdr:colOff>217450</xdr:colOff>
      <xdr:row>8</xdr:row>
      <xdr:rowOff>79377</xdr:rowOff>
    </xdr:from>
    <xdr:to>
      <xdr:col>13</xdr:col>
      <xdr:colOff>730251</xdr:colOff>
      <xdr:row>42</xdr:row>
      <xdr:rowOff>111126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7CBFC64-0DC0-4B72-B686-6E0671FCA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07F2B3-863A-4BE8-9F2F-BB6EBCE81FD4}" name="Tabla1" displayName="Tabla1" ref="B4:B8" totalsRowShown="0" headerRowDxfId="8" dataDxfId="7">
  <autoFilter ref="B4:B8" xr:uid="{2512096B-F789-413A-AD39-858E40BE4EE4}"/>
  <tableColumns count="1">
    <tableColumn id="1" xr3:uid="{F76E88A9-698D-4488-B9E0-BFA7FC8E7540}" name="Áreas Técnica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3A9F6A-5624-4A48-ABE8-61E43FB9B0AF}" name="Tabla2" displayName="Tabla2" ref="C4:C13" totalsRowShown="0" dataDxfId="5">
  <autoFilter ref="C4:C13" xr:uid="{3AD55BDB-88C2-4D90-9E00-973B3038AB6F}"/>
  <tableColumns count="1">
    <tableColumn id="1" xr3:uid="{CF7966B5-DDDB-4735-9271-EE9AA0704A75}" name="Dirección de Geografía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047135-C812-4877-9CD6-8CDBE7193EB9}" name="Tabla3" displayName="Tabla3" ref="D4:D12" totalsRowShown="0" dataDxfId="3">
  <autoFilter ref="D4:D12" xr:uid="{7A5C7F6F-AA68-4AF8-B885-3CBA1A6E63D7}"/>
  <tableColumns count="1">
    <tableColumn id="1" xr3:uid="{608F2136-9216-44D3-9ACB-DE6654D1AAEA}" name="Dirección de Cartografía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B93552-0BF3-4F46-82BC-F09D7CDB9362}" name="Tabla4" displayName="Tabla4" ref="E4:E7" totalsRowShown="0" dataDxfId="1">
  <autoFilter ref="E4:E7" xr:uid="{7ACA62BE-620A-42C4-9413-CF8F064F0276}"/>
  <tableColumns count="1">
    <tableColumn id="1" xr3:uid="{B9580562-8130-45F8-8D44-E4A924818C00}" name="Dirección de Geodesia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8DE29F9-44A2-41BB-94A8-ACFA7240491A}" name="Tabla5" displayName="Tabla5" ref="C6:C19" totalsRowShown="0">
  <autoFilter ref="C6:C19" xr:uid="{E53676C0-B8D4-4536-A2F0-66C4C717D4C5}"/>
  <tableColumns count="1">
    <tableColumn id="1" xr3:uid="{79DE9A5B-332B-472E-BEFD-1FFB308B4CD9}" name="Servicio brind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54"/>
  <sheetViews>
    <sheetView tabSelected="1" view="pageBreakPreview" zoomScale="90" zoomScaleNormal="73" zoomScaleSheetLayoutView="90" workbookViewId="0">
      <selection activeCell="A5" sqref="A5:D5"/>
    </sheetView>
  </sheetViews>
  <sheetFormatPr baseColWidth="10" defaultRowHeight="15" x14ac:dyDescent="0.25"/>
  <cols>
    <col min="1" max="1" width="43.7109375" style="13" bestFit="1" customWidth="1"/>
    <col min="2" max="2" width="64.28515625" style="21" customWidth="1"/>
    <col min="3" max="3" width="35.140625" style="13" customWidth="1"/>
    <col min="4" max="4" width="21.85546875" style="16" customWidth="1"/>
  </cols>
  <sheetData>
    <row r="3" spans="1:5" s="1" customFormat="1" ht="31.5" customHeight="1" x14ac:dyDescent="0.2">
      <c r="A3" s="106" t="s">
        <v>9</v>
      </c>
      <c r="B3" s="106"/>
      <c r="C3" s="106"/>
      <c r="D3" s="106"/>
    </row>
    <row r="4" spans="1:5" s="1" customFormat="1" ht="18" x14ac:dyDescent="0.25">
      <c r="A4" s="17"/>
      <c r="B4" s="19"/>
      <c r="C4" s="17"/>
      <c r="D4" s="14"/>
    </row>
    <row r="5" spans="1:5" ht="15.75" x14ac:dyDescent="0.25">
      <c r="A5" s="105" t="s">
        <v>10</v>
      </c>
      <c r="B5" s="105"/>
      <c r="C5" s="105"/>
      <c r="D5" s="105"/>
      <c r="E5" s="4"/>
    </row>
    <row r="6" spans="1:5" s="1" customFormat="1" ht="15.75" x14ac:dyDescent="0.25">
      <c r="A6" s="104" t="s">
        <v>43</v>
      </c>
      <c r="B6" s="104"/>
      <c r="C6" s="104"/>
      <c r="D6" s="104"/>
    </row>
    <row r="7" spans="1:5" s="2" customFormat="1" ht="18.75" thickBot="1" x14ac:dyDescent="0.3">
      <c r="A7" s="18"/>
      <c r="B7" s="20"/>
      <c r="C7" s="18"/>
      <c r="D7" s="15"/>
    </row>
    <row r="8" spans="1:5" s="12" customFormat="1" ht="31.5" x14ac:dyDescent="0.25">
      <c r="A8" s="37" t="s">
        <v>0</v>
      </c>
      <c r="B8" s="38" t="s">
        <v>74</v>
      </c>
      <c r="C8" s="38" t="s">
        <v>73</v>
      </c>
      <c r="D8" s="38" t="s">
        <v>2</v>
      </c>
    </row>
    <row r="9" spans="1:5" s="11" customFormat="1" ht="48" customHeight="1" x14ac:dyDescent="0.2">
      <c r="A9" s="39" t="s">
        <v>75</v>
      </c>
      <c r="B9" s="54" t="s">
        <v>71</v>
      </c>
      <c r="C9" s="40" t="s">
        <v>46</v>
      </c>
      <c r="D9" s="40" t="s">
        <v>3</v>
      </c>
    </row>
    <row r="10" spans="1:5" s="11" customFormat="1" ht="48" customHeight="1" x14ac:dyDescent="0.2">
      <c r="A10" s="56" t="s">
        <v>102</v>
      </c>
      <c r="B10" s="53" t="s">
        <v>99</v>
      </c>
      <c r="C10" s="42" t="s">
        <v>44</v>
      </c>
      <c r="D10" s="42" t="s">
        <v>3</v>
      </c>
    </row>
    <row r="11" spans="1:5" s="11" customFormat="1" ht="69" customHeight="1" x14ac:dyDescent="0.2">
      <c r="A11" s="41" t="s">
        <v>76</v>
      </c>
      <c r="B11" s="44" t="s">
        <v>70</v>
      </c>
      <c r="C11" s="42" t="s">
        <v>46</v>
      </c>
      <c r="D11" s="42" t="s">
        <v>3</v>
      </c>
    </row>
    <row r="12" spans="1:5" s="11" customFormat="1" ht="48" customHeight="1" x14ac:dyDescent="0.2">
      <c r="A12" s="41" t="s">
        <v>77</v>
      </c>
      <c r="B12" s="44" t="s">
        <v>69</v>
      </c>
      <c r="C12" s="42" t="s">
        <v>46</v>
      </c>
      <c r="D12" s="42" t="s">
        <v>3</v>
      </c>
    </row>
    <row r="13" spans="1:5" s="11" customFormat="1" ht="48" customHeight="1" x14ac:dyDescent="0.2">
      <c r="A13" s="41" t="s">
        <v>78</v>
      </c>
      <c r="B13" s="44" t="s">
        <v>56</v>
      </c>
      <c r="C13" s="42" t="s">
        <v>46</v>
      </c>
      <c r="D13" s="42" t="s">
        <v>3</v>
      </c>
    </row>
    <row r="14" spans="1:5" s="11" customFormat="1" ht="48" customHeight="1" x14ac:dyDescent="0.2">
      <c r="A14" s="56" t="s">
        <v>103</v>
      </c>
      <c r="B14" s="57" t="s">
        <v>98</v>
      </c>
      <c r="C14" s="42" t="s">
        <v>44</v>
      </c>
      <c r="D14" s="42" t="s">
        <v>3</v>
      </c>
    </row>
    <row r="15" spans="1:5" s="11" customFormat="1" ht="48" customHeight="1" x14ac:dyDescent="0.2">
      <c r="A15" s="56" t="s">
        <v>104</v>
      </c>
      <c r="B15" s="53" t="s">
        <v>97</v>
      </c>
      <c r="C15" s="42" t="s">
        <v>44</v>
      </c>
      <c r="D15" s="42" t="s">
        <v>3</v>
      </c>
    </row>
    <row r="16" spans="1:5" s="11" customFormat="1" ht="48" customHeight="1" x14ac:dyDescent="0.2">
      <c r="A16" s="56" t="s">
        <v>105</v>
      </c>
      <c r="B16" s="53" t="s">
        <v>96</v>
      </c>
      <c r="C16" s="42" t="s">
        <v>44</v>
      </c>
      <c r="D16" s="42" t="s">
        <v>3</v>
      </c>
    </row>
    <row r="17" spans="1:4" s="11" customFormat="1" ht="48" customHeight="1" x14ac:dyDescent="0.2">
      <c r="A17" s="56" t="s">
        <v>106</v>
      </c>
      <c r="B17" s="53" t="s">
        <v>95</v>
      </c>
      <c r="C17" s="42" t="s">
        <v>44</v>
      </c>
      <c r="D17" s="42" t="s">
        <v>3</v>
      </c>
    </row>
    <row r="18" spans="1:4" s="11" customFormat="1" ht="48" customHeight="1" x14ac:dyDescent="0.2">
      <c r="A18" s="41" t="s">
        <v>79</v>
      </c>
      <c r="B18" s="53" t="s">
        <v>57</v>
      </c>
      <c r="C18" s="42" t="s">
        <v>46</v>
      </c>
      <c r="D18" s="42" t="s">
        <v>3</v>
      </c>
    </row>
    <row r="19" spans="1:4" s="11" customFormat="1" ht="48" customHeight="1" x14ac:dyDescent="0.2">
      <c r="A19" s="41" t="s">
        <v>80</v>
      </c>
      <c r="B19" s="53" t="s">
        <v>68</v>
      </c>
      <c r="C19" s="42" t="s">
        <v>46</v>
      </c>
      <c r="D19" s="42" t="s">
        <v>3</v>
      </c>
    </row>
    <row r="20" spans="1:4" s="11" customFormat="1" ht="48" customHeight="1" x14ac:dyDescent="0.2">
      <c r="A20" s="41" t="s">
        <v>81</v>
      </c>
      <c r="B20" s="44" t="s">
        <v>58</v>
      </c>
      <c r="C20" s="42" t="s">
        <v>46</v>
      </c>
      <c r="D20" s="42" t="s">
        <v>3</v>
      </c>
    </row>
    <row r="21" spans="1:4" s="11" customFormat="1" ht="48" customHeight="1" x14ac:dyDescent="0.2">
      <c r="A21" s="56" t="s">
        <v>107</v>
      </c>
      <c r="B21" s="53" t="s">
        <v>94</v>
      </c>
      <c r="C21" s="42" t="s">
        <v>44</v>
      </c>
      <c r="D21" s="42" t="s">
        <v>3</v>
      </c>
    </row>
    <row r="22" spans="1:4" s="11" customFormat="1" ht="48" customHeight="1" x14ac:dyDescent="0.2">
      <c r="A22" s="43" t="s">
        <v>82</v>
      </c>
      <c r="B22" s="44" t="s">
        <v>67</v>
      </c>
      <c r="C22" s="42" t="s">
        <v>46</v>
      </c>
      <c r="D22" s="42" t="s">
        <v>3</v>
      </c>
    </row>
    <row r="23" spans="1:4" s="11" customFormat="1" ht="48" customHeight="1" x14ac:dyDescent="0.2">
      <c r="A23" s="43" t="s">
        <v>110</v>
      </c>
      <c r="B23" s="44" t="s">
        <v>93</v>
      </c>
      <c r="C23" s="42" t="s">
        <v>44</v>
      </c>
      <c r="D23" s="42" t="s">
        <v>3</v>
      </c>
    </row>
    <row r="24" spans="1:4" s="11" customFormat="1" ht="48" customHeight="1" x14ac:dyDescent="0.2">
      <c r="A24" s="43" t="s">
        <v>108</v>
      </c>
      <c r="B24" s="44" t="s">
        <v>109</v>
      </c>
      <c r="C24" s="42" t="s">
        <v>44</v>
      </c>
      <c r="D24" s="42" t="s">
        <v>3</v>
      </c>
    </row>
    <row r="25" spans="1:4" s="11" customFormat="1" ht="48" customHeight="1" x14ac:dyDescent="0.2">
      <c r="A25" s="43" t="s">
        <v>114</v>
      </c>
      <c r="B25" s="44" t="s">
        <v>112</v>
      </c>
      <c r="C25" s="42" t="s">
        <v>45</v>
      </c>
      <c r="D25" s="42" t="s">
        <v>3</v>
      </c>
    </row>
    <row r="26" spans="1:4" s="11" customFormat="1" ht="48" customHeight="1" x14ac:dyDescent="0.2">
      <c r="A26" s="43" t="s">
        <v>83</v>
      </c>
      <c r="B26" s="44" t="s">
        <v>59</v>
      </c>
      <c r="C26" s="42" t="s">
        <v>46</v>
      </c>
      <c r="D26" s="42" t="s">
        <v>3</v>
      </c>
    </row>
    <row r="27" spans="1:4" s="11" customFormat="1" ht="48" customHeight="1" x14ac:dyDescent="0.2">
      <c r="A27" s="43" t="s">
        <v>84</v>
      </c>
      <c r="B27" s="44" t="s">
        <v>113</v>
      </c>
      <c r="C27" s="42" t="s">
        <v>46</v>
      </c>
      <c r="D27" s="42" t="s">
        <v>3</v>
      </c>
    </row>
    <row r="28" spans="1:4" s="11" customFormat="1" ht="48" customHeight="1" x14ac:dyDescent="0.2">
      <c r="A28" s="43" t="s">
        <v>84</v>
      </c>
      <c r="B28" s="44" t="s">
        <v>66</v>
      </c>
      <c r="C28" s="42" t="s">
        <v>46</v>
      </c>
      <c r="D28" s="42" t="s">
        <v>3</v>
      </c>
    </row>
    <row r="29" spans="1:4" s="11" customFormat="1" ht="48" customHeight="1" x14ac:dyDescent="0.2">
      <c r="A29" s="43" t="s">
        <v>85</v>
      </c>
      <c r="B29" s="44" t="s">
        <v>111</v>
      </c>
      <c r="C29" s="42" t="s">
        <v>46</v>
      </c>
      <c r="D29" s="42" t="s">
        <v>3</v>
      </c>
    </row>
    <row r="30" spans="1:4" s="11" customFormat="1" ht="48" customHeight="1" x14ac:dyDescent="0.2">
      <c r="A30" s="43" t="s">
        <v>86</v>
      </c>
      <c r="B30" s="44" t="s">
        <v>65</v>
      </c>
      <c r="C30" s="42" t="s">
        <v>46</v>
      </c>
      <c r="D30" s="42" t="s">
        <v>3</v>
      </c>
    </row>
    <row r="31" spans="1:4" s="11" customFormat="1" ht="48" customHeight="1" x14ac:dyDescent="0.2">
      <c r="A31" s="43" t="s">
        <v>87</v>
      </c>
      <c r="B31" s="44" t="s">
        <v>64</v>
      </c>
      <c r="C31" s="42" t="s">
        <v>46</v>
      </c>
      <c r="D31" s="42" t="s">
        <v>3</v>
      </c>
    </row>
    <row r="32" spans="1:4" s="11" customFormat="1" ht="48" customHeight="1" x14ac:dyDescent="0.2">
      <c r="A32" s="41" t="s">
        <v>116</v>
      </c>
      <c r="B32" s="58" t="s">
        <v>115</v>
      </c>
      <c r="C32" s="42" t="s">
        <v>46</v>
      </c>
      <c r="D32" s="42" t="s">
        <v>3</v>
      </c>
    </row>
    <row r="33" spans="1:4" s="11" customFormat="1" ht="48" customHeight="1" x14ac:dyDescent="0.2">
      <c r="A33" s="41" t="s">
        <v>117</v>
      </c>
      <c r="B33" s="58" t="s">
        <v>118</v>
      </c>
      <c r="C33" s="42" t="s">
        <v>46</v>
      </c>
      <c r="D33" s="42" t="s">
        <v>3</v>
      </c>
    </row>
    <row r="34" spans="1:4" s="11" customFormat="1" ht="48" customHeight="1" x14ac:dyDescent="0.2">
      <c r="A34" s="41" t="s">
        <v>88</v>
      </c>
      <c r="B34" s="55" t="s">
        <v>63</v>
      </c>
      <c r="C34" s="42" t="s">
        <v>46</v>
      </c>
      <c r="D34" s="42" t="s">
        <v>3</v>
      </c>
    </row>
    <row r="35" spans="1:4" s="11" customFormat="1" ht="48" customHeight="1" x14ac:dyDescent="0.2">
      <c r="A35" s="56" t="s">
        <v>89</v>
      </c>
      <c r="B35" s="53" t="s">
        <v>72</v>
      </c>
      <c r="C35" s="42" t="s">
        <v>46</v>
      </c>
      <c r="D35" s="42" t="s">
        <v>3</v>
      </c>
    </row>
    <row r="36" spans="1:4" s="11" customFormat="1" ht="48" customHeight="1" x14ac:dyDescent="0.2">
      <c r="A36" s="56" t="s">
        <v>87</v>
      </c>
      <c r="B36" s="53" t="s">
        <v>62</v>
      </c>
      <c r="C36" s="42" t="s">
        <v>46</v>
      </c>
      <c r="D36" s="42" t="s">
        <v>3</v>
      </c>
    </row>
    <row r="37" spans="1:4" s="11" customFormat="1" ht="48" customHeight="1" x14ac:dyDescent="0.2">
      <c r="A37" s="56" t="s">
        <v>117</v>
      </c>
      <c r="B37" s="53" t="s">
        <v>119</v>
      </c>
      <c r="C37" s="42" t="s">
        <v>46</v>
      </c>
      <c r="D37" s="42" t="s">
        <v>3</v>
      </c>
    </row>
    <row r="38" spans="1:4" s="11" customFormat="1" ht="48" customHeight="1" x14ac:dyDescent="0.2">
      <c r="A38" s="56" t="s">
        <v>90</v>
      </c>
      <c r="B38" s="53" t="s">
        <v>61</v>
      </c>
      <c r="C38" s="42" t="s">
        <v>46</v>
      </c>
      <c r="D38" s="42" t="s">
        <v>3</v>
      </c>
    </row>
    <row r="39" spans="1:4" s="11" customFormat="1" ht="48" customHeight="1" x14ac:dyDescent="0.2">
      <c r="A39" s="41" t="s">
        <v>91</v>
      </c>
      <c r="B39" s="44" t="s">
        <v>101</v>
      </c>
      <c r="C39" s="42" t="s">
        <v>46</v>
      </c>
      <c r="D39" s="42" t="s">
        <v>3</v>
      </c>
    </row>
    <row r="40" spans="1:4" s="11" customFormat="1" ht="48" customHeight="1" x14ac:dyDescent="0.2">
      <c r="A40" s="41" t="s">
        <v>107</v>
      </c>
      <c r="B40" s="44" t="s">
        <v>120</v>
      </c>
      <c r="C40" s="42" t="s">
        <v>46</v>
      </c>
      <c r="D40" s="42" t="s">
        <v>3</v>
      </c>
    </row>
    <row r="41" spans="1:4" s="11" customFormat="1" ht="71.25" x14ac:dyDescent="0.2">
      <c r="A41" s="41" t="s">
        <v>125</v>
      </c>
      <c r="B41" s="44" t="s">
        <v>122</v>
      </c>
      <c r="C41" s="42" t="s">
        <v>46</v>
      </c>
      <c r="D41" s="42" t="s">
        <v>3</v>
      </c>
    </row>
    <row r="42" spans="1:4" s="11" customFormat="1" ht="42.75" x14ac:dyDescent="0.2">
      <c r="A42" s="41" t="s">
        <v>92</v>
      </c>
      <c r="B42" s="44" t="s">
        <v>60</v>
      </c>
      <c r="C42" s="42" t="s">
        <v>46</v>
      </c>
      <c r="D42" s="42" t="s">
        <v>3</v>
      </c>
    </row>
    <row r="43" spans="1:4" s="11" customFormat="1" ht="64.5" customHeight="1" x14ac:dyDescent="0.2">
      <c r="A43" s="41" t="s">
        <v>126</v>
      </c>
      <c r="B43" s="44" t="s">
        <v>121</v>
      </c>
      <c r="C43" s="42" t="s">
        <v>45</v>
      </c>
      <c r="D43" s="42" t="s">
        <v>3</v>
      </c>
    </row>
    <row r="44" spans="1:4" s="11" customFormat="1" ht="30.75" customHeight="1" x14ac:dyDescent="0.2">
      <c r="A44" s="41" t="s">
        <v>127</v>
      </c>
      <c r="B44" s="44" t="s">
        <v>123</v>
      </c>
      <c r="C44" s="42" t="s">
        <v>46</v>
      </c>
      <c r="D44" s="42" t="s">
        <v>3</v>
      </c>
    </row>
    <row r="45" spans="1:4" s="11" customFormat="1" ht="36" customHeight="1" x14ac:dyDescent="0.2">
      <c r="A45" s="41" t="s">
        <v>138</v>
      </c>
      <c r="B45" s="44" t="s">
        <v>139</v>
      </c>
      <c r="C45" s="42" t="s">
        <v>47</v>
      </c>
      <c r="D45" s="42" t="s">
        <v>3</v>
      </c>
    </row>
    <row r="46" spans="1:4" s="11" customFormat="1" ht="48" customHeight="1" x14ac:dyDescent="0.2">
      <c r="A46" s="41" t="s">
        <v>128</v>
      </c>
      <c r="B46" s="44" t="s">
        <v>124</v>
      </c>
      <c r="C46" s="42" t="s">
        <v>44</v>
      </c>
      <c r="D46" s="42" t="s">
        <v>3</v>
      </c>
    </row>
    <row r="47" spans="1:4" s="11" customFormat="1" ht="48" customHeight="1" x14ac:dyDescent="0.2">
      <c r="A47" s="41" t="s">
        <v>140</v>
      </c>
      <c r="B47" s="44" t="s">
        <v>141</v>
      </c>
      <c r="C47" s="42" t="s">
        <v>44</v>
      </c>
      <c r="D47" s="42" t="s">
        <v>3</v>
      </c>
    </row>
    <row r="48" spans="1:4" s="11" customFormat="1" ht="48" customHeight="1" x14ac:dyDescent="0.2">
      <c r="A48" s="41" t="s">
        <v>80</v>
      </c>
      <c r="B48" s="44" t="s">
        <v>100</v>
      </c>
      <c r="C48" s="42" t="s">
        <v>46</v>
      </c>
      <c r="D48" s="42" t="s">
        <v>3</v>
      </c>
    </row>
    <row r="49" spans="1:4" s="11" customFormat="1" ht="48" customHeight="1" x14ac:dyDescent="0.2">
      <c r="A49" s="41" t="s">
        <v>142</v>
      </c>
      <c r="B49" s="44" t="s">
        <v>143</v>
      </c>
      <c r="C49" s="42" t="s">
        <v>44</v>
      </c>
      <c r="D49" s="42" t="s">
        <v>3</v>
      </c>
    </row>
    <row r="50" spans="1:4" s="11" customFormat="1" ht="48" customHeight="1" x14ac:dyDescent="0.2">
      <c r="A50" s="41" t="s">
        <v>144</v>
      </c>
      <c r="B50" s="44" t="s">
        <v>145</v>
      </c>
      <c r="C50" s="42" t="s">
        <v>52</v>
      </c>
      <c r="D50" s="42" t="s">
        <v>34</v>
      </c>
    </row>
    <row r="51" spans="1:4" s="11" customFormat="1" ht="48" customHeight="1" x14ac:dyDescent="0.2">
      <c r="A51" s="59" t="s">
        <v>130</v>
      </c>
      <c r="B51" s="53" t="s">
        <v>129</v>
      </c>
      <c r="C51" s="42" t="s">
        <v>48</v>
      </c>
      <c r="D51" s="42" t="s">
        <v>4</v>
      </c>
    </row>
    <row r="52" spans="1:4" ht="27.75" customHeight="1" x14ac:dyDescent="0.25"/>
    <row r="53" spans="1:4" ht="27.75" customHeight="1" x14ac:dyDescent="0.25"/>
    <row r="54" spans="1:4" ht="27.75" customHeight="1" x14ac:dyDescent="0.25"/>
  </sheetData>
  <sheetProtection insertRows="0" deleteRows="0"/>
  <mergeCells count="3">
    <mergeCell ref="A6:D6"/>
    <mergeCell ref="A5:D5"/>
    <mergeCell ref="A3:D3"/>
  </mergeCells>
  <dataValidations count="2">
    <dataValidation type="list" allowBlank="1" showInputMessage="1" showErrorMessage="1" sqref="D9:D51" xr:uid="{637A4604-7455-4891-AF53-EA288494C0BB}">
      <formula1>Áreas_Técnicas</formula1>
    </dataValidation>
    <dataValidation type="list" allowBlank="1" showInputMessage="1" showErrorMessage="1" sqref="C9:C51" xr:uid="{08A93F79-2B76-48DE-87CB-64F90CA34816}">
      <formula1>Servicio_brindado</formula1>
    </dataValidation>
  </dataValidations>
  <pageMargins left="0.7" right="0.7" top="0.75" bottom="0.75" header="0.3" footer="0.3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13"/>
  <sheetViews>
    <sheetView workbookViewId="0">
      <selection activeCell="E21" sqref="E21"/>
    </sheetView>
  </sheetViews>
  <sheetFormatPr baseColWidth="10" defaultRowHeight="15" x14ac:dyDescent="0.25"/>
  <cols>
    <col min="2" max="2" width="27.85546875" bestFit="1" customWidth="1"/>
    <col min="3" max="3" width="23" customWidth="1"/>
    <col min="4" max="4" width="24.140625" customWidth="1"/>
    <col min="5" max="5" width="22.85546875" customWidth="1"/>
  </cols>
  <sheetData>
    <row r="4" spans="2:5" x14ac:dyDescent="0.25">
      <c r="B4" s="45" t="s">
        <v>5</v>
      </c>
      <c r="C4" t="s">
        <v>4</v>
      </c>
      <c r="D4" t="s">
        <v>3</v>
      </c>
      <c r="E4" t="s">
        <v>34</v>
      </c>
    </row>
    <row r="5" spans="2:5" x14ac:dyDescent="0.25">
      <c r="B5" s="46" t="s">
        <v>4</v>
      </c>
      <c r="C5" s="46" t="s">
        <v>18</v>
      </c>
      <c r="D5" s="46" t="s">
        <v>26</v>
      </c>
      <c r="E5" s="46" t="s">
        <v>35</v>
      </c>
    </row>
    <row r="6" spans="2:5" x14ac:dyDescent="0.25">
      <c r="B6" s="46" t="s">
        <v>3</v>
      </c>
      <c r="C6" s="46" t="s">
        <v>19</v>
      </c>
      <c r="D6" s="46" t="s">
        <v>27</v>
      </c>
      <c r="E6" s="46" t="s">
        <v>36</v>
      </c>
    </row>
    <row r="7" spans="2:5" x14ac:dyDescent="0.25">
      <c r="B7" s="46" t="s">
        <v>34</v>
      </c>
      <c r="C7" s="46" t="s">
        <v>20</v>
      </c>
      <c r="D7" s="46" t="s">
        <v>28</v>
      </c>
      <c r="E7" s="46" t="s">
        <v>37</v>
      </c>
    </row>
    <row r="8" spans="2:5" x14ac:dyDescent="0.25">
      <c r="B8" s="46" t="s">
        <v>38</v>
      </c>
      <c r="C8" s="46" t="s">
        <v>21</v>
      </c>
      <c r="D8" s="46" t="s">
        <v>29</v>
      </c>
      <c r="E8" s="46"/>
    </row>
    <row r="9" spans="2:5" x14ac:dyDescent="0.25">
      <c r="B9" s="46"/>
      <c r="C9" s="47" t="s">
        <v>42</v>
      </c>
      <c r="D9" s="46" t="s">
        <v>30</v>
      </c>
      <c r="E9" s="46"/>
    </row>
    <row r="10" spans="2:5" x14ac:dyDescent="0.25">
      <c r="B10" s="46"/>
      <c r="C10" s="46" t="s">
        <v>22</v>
      </c>
      <c r="D10" s="46" t="s">
        <v>31</v>
      </c>
      <c r="E10" s="46"/>
    </row>
    <row r="11" spans="2:5" x14ac:dyDescent="0.25">
      <c r="B11" s="46"/>
      <c r="C11" s="46" t="s">
        <v>23</v>
      </c>
      <c r="D11" s="46" t="s">
        <v>32</v>
      </c>
      <c r="E11" s="46"/>
    </row>
    <row r="12" spans="2:5" x14ac:dyDescent="0.25">
      <c r="B12" s="46"/>
      <c r="C12" s="46" t="s">
        <v>24</v>
      </c>
      <c r="D12" s="46" t="s">
        <v>33</v>
      </c>
      <c r="E12" s="46"/>
    </row>
    <row r="13" spans="2:5" x14ac:dyDescent="0.25">
      <c r="B13" s="46"/>
      <c r="C13" s="46" t="s">
        <v>25</v>
      </c>
      <c r="D13" s="46"/>
      <c r="E13" s="46"/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B6" sqref="B6"/>
    </sheetView>
  </sheetViews>
  <sheetFormatPr baseColWidth="10" defaultRowHeight="15" x14ac:dyDescent="0.25"/>
  <cols>
    <col min="2" max="2" width="32.42578125" bestFit="1" customWidth="1"/>
  </cols>
  <sheetData>
    <row r="4" spans="2:2" x14ac:dyDescent="0.25">
      <c r="B4" s="7" t="s">
        <v>1</v>
      </c>
    </row>
    <row r="5" spans="2:2" ht="15.75" x14ac:dyDescent="0.25">
      <c r="B5" s="8" t="s">
        <v>6</v>
      </c>
    </row>
    <row r="6" spans="2:2" ht="15.75" x14ac:dyDescent="0.25">
      <c r="B6" s="9" t="s">
        <v>7</v>
      </c>
    </row>
    <row r="7" spans="2:2" ht="15.75" x14ac:dyDescent="0.25">
      <c r="B7" s="22" t="s">
        <v>11</v>
      </c>
    </row>
    <row r="8" spans="2:2" ht="15.75" x14ac:dyDescent="0.25">
      <c r="B8" s="10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F1633-2CF1-44F6-9DD2-048270257F54}">
  <dimension ref="C6:D19"/>
  <sheetViews>
    <sheetView workbookViewId="0">
      <selection activeCell="C7" sqref="C7:C19"/>
    </sheetView>
  </sheetViews>
  <sheetFormatPr baseColWidth="10" defaultRowHeight="15" x14ac:dyDescent="0.25"/>
  <cols>
    <col min="3" max="3" width="53.28515625" customWidth="1"/>
  </cols>
  <sheetData>
    <row r="6" spans="3:4" x14ac:dyDescent="0.25">
      <c r="C6" t="s">
        <v>39</v>
      </c>
    </row>
    <row r="7" spans="3:4" x14ac:dyDescent="0.25">
      <c r="C7" t="s">
        <v>48</v>
      </c>
      <c r="D7" s="49"/>
    </row>
    <row r="8" spans="3:4" ht="30" x14ac:dyDescent="0.25">
      <c r="C8" s="46" t="s">
        <v>45</v>
      </c>
      <c r="D8" s="49"/>
    </row>
    <row r="9" spans="3:4" x14ac:dyDescent="0.25">
      <c r="C9" t="s">
        <v>46</v>
      </c>
      <c r="D9" s="49"/>
    </row>
    <row r="10" spans="3:4" x14ac:dyDescent="0.25">
      <c r="C10" t="s">
        <v>47</v>
      </c>
      <c r="D10" s="49"/>
    </row>
    <row r="11" spans="3:4" x14ac:dyDescent="0.25">
      <c r="C11" t="s">
        <v>49</v>
      </c>
      <c r="D11" s="49"/>
    </row>
    <row r="12" spans="3:4" x14ac:dyDescent="0.25">
      <c r="C12" t="s">
        <v>44</v>
      </c>
      <c r="D12" s="49"/>
    </row>
    <row r="13" spans="3:4" x14ac:dyDescent="0.25">
      <c r="C13" t="s">
        <v>41</v>
      </c>
      <c r="D13" s="49"/>
    </row>
    <row r="14" spans="3:4" x14ac:dyDescent="0.25">
      <c r="C14" t="s">
        <v>50</v>
      </c>
      <c r="D14" s="49"/>
    </row>
    <row r="15" spans="3:4" x14ac:dyDescent="0.25">
      <c r="C15" t="s">
        <v>51</v>
      </c>
      <c r="D15" s="49"/>
    </row>
    <row r="16" spans="3:4" x14ac:dyDescent="0.25">
      <c r="C16" t="s">
        <v>52</v>
      </c>
      <c r="D16" s="49"/>
    </row>
    <row r="17" spans="3:4" x14ac:dyDescent="0.25">
      <c r="C17" t="s">
        <v>53</v>
      </c>
      <c r="D17" s="49"/>
    </row>
    <row r="18" spans="3:4" x14ac:dyDescent="0.25">
      <c r="C18" t="s">
        <v>54</v>
      </c>
    </row>
    <row r="19" spans="3:4" x14ac:dyDescent="0.25">
      <c r="C19" t="s">
        <v>55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M9"/>
  <sheetViews>
    <sheetView view="pageBreakPreview" zoomScale="90" zoomScaleNormal="73" zoomScaleSheetLayoutView="90" workbookViewId="0">
      <selection activeCell="G19" sqref="G19"/>
    </sheetView>
  </sheetViews>
  <sheetFormatPr baseColWidth="10" defaultRowHeight="15" x14ac:dyDescent="0.25"/>
  <cols>
    <col min="1" max="1" width="20.140625" style="13" bestFit="1" customWidth="1"/>
    <col min="2" max="2" width="24.42578125" style="13" customWidth="1"/>
    <col min="3" max="3" width="19.7109375" style="21" customWidth="1"/>
    <col min="4" max="4" width="18.42578125" style="13" customWidth="1"/>
    <col min="5" max="5" width="17" style="13" customWidth="1"/>
    <col min="6" max="6" width="22.7109375" style="13" customWidth="1"/>
    <col min="7" max="7" width="27.140625" style="13" customWidth="1"/>
    <col min="8" max="8" width="19.7109375" style="13" customWidth="1"/>
    <col min="9" max="10" width="18.85546875" style="13" customWidth="1"/>
    <col min="11" max="11" width="21.7109375" style="13" customWidth="1"/>
  </cols>
  <sheetData>
    <row r="3" spans="1:13" s="1" customFormat="1" ht="31.5" customHeight="1" x14ac:dyDescent="0.2">
      <c r="A3" s="106" t="s">
        <v>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5"/>
    </row>
    <row r="4" spans="1:13" s="1" customFormat="1" ht="18" x14ac:dyDescent="0.25">
      <c r="A4" s="17"/>
      <c r="B4" s="17"/>
      <c r="C4" s="19"/>
      <c r="D4" s="17"/>
      <c r="E4" s="17"/>
      <c r="F4" s="17"/>
      <c r="G4" s="17"/>
      <c r="H4" s="17"/>
      <c r="I4" s="17"/>
      <c r="J4" s="17"/>
      <c r="K4" s="17"/>
      <c r="L4" s="3"/>
    </row>
    <row r="5" spans="1:13" ht="15.75" x14ac:dyDescent="0.25">
      <c r="A5" s="105" t="s">
        <v>10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4"/>
      <c r="M5" s="4"/>
    </row>
    <row r="6" spans="1:13" s="1" customFormat="1" x14ac:dyDescent="0.25">
      <c r="A6" s="107" t="s">
        <v>43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6"/>
    </row>
    <row r="7" spans="1:13" s="2" customFormat="1" ht="18.75" thickBot="1" x14ac:dyDescent="0.3">
      <c r="A7" s="18"/>
      <c r="B7" s="18"/>
      <c r="C7" s="20"/>
      <c r="D7" s="18"/>
      <c r="E7" s="18"/>
      <c r="F7" s="18"/>
      <c r="G7" s="18"/>
      <c r="H7" s="18"/>
      <c r="I7" s="18"/>
      <c r="J7" s="18"/>
      <c r="K7" s="18"/>
    </row>
    <row r="8" spans="1:13" s="12" customFormat="1" ht="63" x14ac:dyDescent="0.25">
      <c r="A8" s="50" t="s">
        <v>48</v>
      </c>
      <c r="B8" s="51" t="s">
        <v>45</v>
      </c>
      <c r="C8" s="51" t="s">
        <v>46</v>
      </c>
      <c r="D8" s="51" t="s">
        <v>47</v>
      </c>
      <c r="E8" s="51" t="s">
        <v>44</v>
      </c>
      <c r="F8" s="51" t="s">
        <v>41</v>
      </c>
      <c r="G8" s="52" t="s">
        <v>51</v>
      </c>
      <c r="H8" s="52" t="s">
        <v>52</v>
      </c>
      <c r="I8" s="52" t="s">
        <v>53</v>
      </c>
      <c r="J8" s="52" t="s">
        <v>54</v>
      </c>
      <c r="K8" s="52" t="s">
        <v>55</v>
      </c>
    </row>
    <row r="9" spans="1:13" ht="27.75" customHeight="1" thickBot="1" x14ac:dyDescent="0.3">
      <c r="A9" s="35">
        <f>+COUNTIF('ASISTENCIAS BRINDADAS'!C9:C51,"Formación básica en SIG")</f>
        <v>1</v>
      </c>
      <c r="B9" s="35">
        <f>+COUNTIF('ASISTENCIAS BRINDADAS'!C9:C51,"Suministro de información geográfica, cartográfica y geodésica")</f>
        <v>2</v>
      </c>
      <c r="C9" s="35">
        <f>+COUNTIF('ASISTENCIAS BRINDADAS'!C9:C51,"Suministro de información cartográfica")</f>
        <v>27</v>
      </c>
      <c r="D9" s="35">
        <f>+COUNTIF('ASISTENCIAS BRINDADAS'!C9:C51,"Verificación de geolocalización")</f>
        <v>1</v>
      </c>
      <c r="E9" s="35">
        <f>+COUNTIF('ASISTENCIAS BRINDADAS'!C9:C51,"Generación de mapa")</f>
        <v>11</v>
      </c>
      <c r="F9" s="35">
        <f>+COUNTIF('ASISTENCIAS BRINDADAS'!C9:C51,"Certificaciones de mapas")</f>
        <v>0</v>
      </c>
      <c r="G9" s="35">
        <f>+COUNTIF('ASISTENCIAS BRINDADAS'!C9:C51,"Capacitación en uso y manejo de equipos topográficos")</f>
        <v>0</v>
      </c>
      <c r="H9" s="35">
        <f>+COUNTIF('ASISTENCIAS BRINDADAS'!C9:C51,"Georreferenciación de puntos de control geodésicos")</f>
        <v>1</v>
      </c>
      <c r="I9" s="35">
        <f>+COUNTIF('ASISTENCIAS BRINDADAS'!C9:C51,"Diseño de Redes Geodésicas")</f>
        <v>0</v>
      </c>
      <c r="J9" s="35">
        <f>+COUNTIF('ASISTENCIAS BRINDADAS'!C9:C51,"Certificación de CORS")</f>
        <v>0</v>
      </c>
      <c r="K9" s="35">
        <f>+COUNTIF('ASISTENCIAS BRINDADAS'!C9:C51,"Certificación de puntos geodésicos")</f>
        <v>0</v>
      </c>
    </row>
  </sheetData>
  <sheetProtection insertRows="0" deleteRows="0"/>
  <mergeCells count="3">
    <mergeCell ref="A3:K3"/>
    <mergeCell ref="A5:K5"/>
    <mergeCell ref="A6:K6"/>
  </mergeCells>
  <pageMargins left="0.7" right="0.7" top="0.75" bottom="0.75" header="0.3" footer="0.3"/>
  <pageSetup scale="2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D0E6-9312-48E6-A926-966CAA1D6F07}">
  <sheetPr>
    <pageSetUpPr fitToPage="1"/>
  </sheetPr>
  <dimension ref="A1:N58"/>
  <sheetViews>
    <sheetView showGridLines="0" view="pageBreakPreview" topLeftCell="A13" zoomScale="60" zoomScaleNormal="80" workbookViewId="0">
      <selection activeCell="G51" sqref="G51"/>
    </sheetView>
  </sheetViews>
  <sheetFormatPr baseColWidth="10" defaultColWidth="11.42578125" defaultRowHeight="14.25" x14ac:dyDescent="0.2"/>
  <cols>
    <col min="1" max="1" width="33.140625" style="1" customWidth="1"/>
    <col min="2" max="2" width="44.28515625" style="23" customWidth="1"/>
    <col min="3" max="3" width="32.42578125" style="23" customWidth="1"/>
    <col min="4" max="4" width="24.5703125" style="23" customWidth="1"/>
    <col min="5" max="5" width="25.28515625" style="23" customWidth="1"/>
    <col min="6" max="6" width="23.7109375" style="23" customWidth="1"/>
    <col min="7" max="7" width="32.28515625" style="23" customWidth="1"/>
    <col min="8" max="16384" width="11.42578125" style="1"/>
  </cols>
  <sheetData>
    <row r="1" spans="1:14" x14ac:dyDescent="0.2">
      <c r="A1" s="3"/>
      <c r="B1" s="76"/>
      <c r="C1" s="76"/>
      <c r="D1" s="76"/>
      <c r="E1" s="76"/>
      <c r="F1" s="76"/>
      <c r="G1" s="76"/>
      <c r="H1" s="3"/>
    </row>
    <row r="2" spans="1:14" x14ac:dyDescent="0.2">
      <c r="A2" s="3"/>
      <c r="B2" s="76"/>
      <c r="C2" s="3"/>
      <c r="D2" s="76"/>
      <c r="E2" s="76"/>
      <c r="F2" s="76"/>
      <c r="G2" s="76"/>
      <c r="H2" s="76"/>
      <c r="I2" s="23"/>
      <c r="J2" s="23"/>
      <c r="K2" s="23"/>
      <c r="L2" s="23"/>
      <c r="M2" s="23"/>
    </row>
    <row r="3" spans="1:14" ht="48.75" customHeight="1" x14ac:dyDescent="0.2">
      <c r="A3" s="111" t="s">
        <v>17</v>
      </c>
      <c r="B3" s="111"/>
      <c r="C3" s="111"/>
      <c r="D3" s="111"/>
      <c r="E3" s="111"/>
      <c r="F3" s="111"/>
      <c r="G3" s="111"/>
      <c r="H3" s="111"/>
      <c r="I3" s="98"/>
      <c r="J3" s="98"/>
      <c r="K3" s="98"/>
      <c r="L3" s="98"/>
      <c r="M3" s="98"/>
      <c r="N3" s="98"/>
    </row>
    <row r="4" spans="1:14" ht="18" x14ac:dyDescent="0.25">
      <c r="A4" s="3"/>
      <c r="B4" s="78"/>
      <c r="C4" s="79"/>
      <c r="D4" s="78"/>
      <c r="E4" s="78"/>
      <c r="F4" s="78"/>
      <c r="G4" s="78"/>
      <c r="H4" s="78"/>
      <c r="I4" s="48"/>
      <c r="J4" s="48"/>
      <c r="K4" s="48"/>
      <c r="L4" s="48"/>
      <c r="M4" s="48"/>
    </row>
    <row r="5" spans="1:14" customFormat="1" ht="18.75" x14ac:dyDescent="0.3">
      <c r="A5" s="112" t="s">
        <v>16</v>
      </c>
      <c r="B5" s="112"/>
      <c r="C5" s="112"/>
      <c r="D5" s="112"/>
      <c r="E5" s="112"/>
      <c r="F5" s="112"/>
      <c r="G5" s="112"/>
      <c r="H5" s="112"/>
      <c r="I5" s="99"/>
      <c r="J5" s="99"/>
      <c r="K5" s="99"/>
      <c r="L5" s="99"/>
      <c r="M5" s="99"/>
      <c r="N5" s="99"/>
    </row>
    <row r="6" spans="1:14" customFormat="1" ht="18.75" x14ac:dyDescent="0.3">
      <c r="A6" s="113" t="s">
        <v>147</v>
      </c>
      <c r="B6" s="113"/>
      <c r="C6" s="113"/>
      <c r="D6" s="113"/>
      <c r="E6" s="113"/>
      <c r="F6" s="113"/>
      <c r="G6" s="113"/>
      <c r="H6" s="113"/>
      <c r="I6" s="100"/>
      <c r="J6" s="100"/>
      <c r="K6" s="100"/>
      <c r="L6" s="100"/>
      <c r="M6" s="100"/>
      <c r="N6" s="100"/>
    </row>
    <row r="7" spans="1:14" customFormat="1" ht="15" x14ac:dyDescent="0.25">
      <c r="A7" s="82"/>
      <c r="B7" s="82"/>
      <c r="C7" s="82"/>
      <c r="D7" s="82"/>
      <c r="E7" s="82"/>
      <c r="F7" s="82"/>
      <c r="G7" s="82"/>
      <c r="H7" s="82"/>
      <c r="I7" s="34"/>
      <c r="J7" s="34"/>
      <c r="K7" s="34"/>
      <c r="L7" s="34"/>
      <c r="M7" s="34"/>
      <c r="N7" s="34"/>
    </row>
    <row r="8" spans="1:14" ht="18" x14ac:dyDescent="0.25">
      <c r="A8" s="114" t="s">
        <v>149</v>
      </c>
      <c r="B8" s="114"/>
      <c r="C8" s="114"/>
      <c r="D8" s="114"/>
      <c r="E8" s="114"/>
      <c r="F8" s="114"/>
      <c r="G8" s="114"/>
      <c r="H8" s="114"/>
      <c r="I8" s="101"/>
      <c r="J8" s="101"/>
      <c r="K8" s="101"/>
      <c r="L8" s="101"/>
      <c r="M8" s="101"/>
      <c r="N8" s="101"/>
    </row>
    <row r="9" spans="1:14" x14ac:dyDescent="0.2">
      <c r="A9" s="76"/>
      <c r="B9" s="76"/>
      <c r="C9" s="76"/>
      <c r="D9" s="76"/>
      <c r="E9" s="76"/>
      <c r="F9" s="76"/>
      <c r="G9" s="76"/>
      <c r="H9" s="3"/>
    </row>
    <row r="10" spans="1:14" x14ac:dyDescent="0.2">
      <c r="A10" s="76"/>
      <c r="B10" s="76"/>
      <c r="C10" s="76"/>
      <c r="D10" s="76"/>
      <c r="E10" s="76"/>
      <c r="F10" s="76"/>
      <c r="G10" s="76"/>
      <c r="H10" s="3"/>
    </row>
    <row r="11" spans="1:14" ht="18" x14ac:dyDescent="0.25">
      <c r="A11" s="62"/>
      <c r="B11" s="62"/>
      <c r="C11" s="62"/>
      <c r="D11" s="62"/>
      <c r="E11" s="62"/>
      <c r="F11" s="62"/>
      <c r="G11" s="62"/>
      <c r="H11" s="3"/>
    </row>
    <row r="12" spans="1:14" ht="18" x14ac:dyDescent="0.25">
      <c r="A12" s="62"/>
      <c r="B12" s="62"/>
      <c r="C12" s="62"/>
      <c r="D12" s="62"/>
      <c r="E12" s="62"/>
      <c r="F12" s="62"/>
      <c r="G12" s="62"/>
      <c r="H12" s="3"/>
    </row>
    <row r="13" spans="1:14" ht="18" x14ac:dyDescent="0.25">
      <c r="A13" s="62"/>
      <c r="B13" s="62"/>
      <c r="C13" s="62"/>
      <c r="D13" s="62"/>
      <c r="E13" s="62"/>
      <c r="F13" s="62"/>
      <c r="G13" s="62"/>
      <c r="H13" s="3"/>
    </row>
    <row r="14" spans="1:14" ht="18" x14ac:dyDescent="0.25">
      <c r="A14" s="62"/>
      <c r="B14" s="62"/>
      <c r="C14" s="62"/>
      <c r="D14" s="62"/>
      <c r="E14" s="62"/>
      <c r="F14" s="62"/>
      <c r="G14" s="62"/>
      <c r="H14" s="3"/>
    </row>
    <row r="15" spans="1:14" ht="18" x14ac:dyDescent="0.25">
      <c r="A15" s="62"/>
      <c r="B15" s="62"/>
      <c r="C15" s="62"/>
      <c r="D15" s="62"/>
      <c r="E15" s="62"/>
      <c r="F15" s="62"/>
      <c r="G15" s="62"/>
      <c r="H15" s="3"/>
    </row>
    <row r="16" spans="1:14" ht="18" x14ac:dyDescent="0.25">
      <c r="A16" s="62"/>
      <c r="B16" s="62"/>
      <c r="C16" s="62"/>
      <c r="D16" s="62"/>
      <c r="E16" s="62"/>
      <c r="F16" s="62"/>
      <c r="G16" s="62"/>
      <c r="H16" s="3"/>
    </row>
    <row r="17" spans="1:8" ht="18" x14ac:dyDescent="0.25">
      <c r="A17" s="62"/>
      <c r="B17" s="62"/>
      <c r="C17" s="62"/>
      <c r="D17" s="62"/>
      <c r="E17" s="62"/>
      <c r="F17" s="62"/>
      <c r="G17" s="62"/>
      <c r="H17" s="3"/>
    </row>
    <row r="18" spans="1:8" ht="18" x14ac:dyDescent="0.25">
      <c r="A18" s="62"/>
      <c r="B18" s="62"/>
      <c r="C18" s="62"/>
      <c r="D18" s="62"/>
      <c r="E18" s="62"/>
      <c r="F18" s="62"/>
      <c r="G18" s="62"/>
      <c r="H18" s="3"/>
    </row>
    <row r="19" spans="1:8" ht="18" x14ac:dyDescent="0.25">
      <c r="A19" s="62"/>
      <c r="B19" s="62"/>
      <c r="C19" s="62"/>
      <c r="D19" s="62"/>
      <c r="E19" s="62"/>
      <c r="F19" s="62"/>
      <c r="G19" s="62"/>
      <c r="H19" s="3"/>
    </row>
    <row r="20" spans="1:8" ht="18" x14ac:dyDescent="0.25">
      <c r="A20" s="62"/>
      <c r="B20" s="62"/>
      <c r="C20" s="62"/>
      <c r="D20" s="62"/>
      <c r="E20" s="62"/>
      <c r="F20" s="62"/>
      <c r="G20" s="62"/>
      <c r="H20" s="3"/>
    </row>
    <row r="21" spans="1:8" ht="18" x14ac:dyDescent="0.25">
      <c r="A21" s="62"/>
      <c r="B21" s="62"/>
      <c r="C21" s="62"/>
      <c r="D21" s="62"/>
      <c r="E21" s="62"/>
      <c r="F21" s="62"/>
      <c r="G21" s="62"/>
      <c r="H21" s="3"/>
    </row>
    <row r="22" spans="1:8" ht="18" x14ac:dyDescent="0.25">
      <c r="A22" s="62"/>
      <c r="B22" s="62"/>
      <c r="C22" s="62"/>
      <c r="D22" s="62"/>
      <c r="E22" s="62"/>
      <c r="F22" s="62"/>
      <c r="G22" s="62"/>
      <c r="H22" s="3"/>
    </row>
    <row r="23" spans="1:8" ht="18" x14ac:dyDescent="0.25">
      <c r="A23" s="62"/>
      <c r="B23" s="62"/>
      <c r="C23" s="62"/>
      <c r="D23" s="62"/>
      <c r="E23" s="62"/>
      <c r="F23" s="62"/>
      <c r="G23" s="62"/>
      <c r="H23" s="3"/>
    </row>
    <row r="24" spans="1:8" ht="18" x14ac:dyDescent="0.25">
      <c r="A24" s="62"/>
      <c r="B24" s="62"/>
      <c r="C24" s="62"/>
      <c r="D24" s="62"/>
      <c r="E24" s="62"/>
      <c r="F24" s="62"/>
      <c r="G24" s="62"/>
      <c r="H24" s="3"/>
    </row>
    <row r="25" spans="1:8" ht="18" x14ac:dyDescent="0.25">
      <c r="A25" s="62"/>
      <c r="B25" s="62"/>
      <c r="C25" s="62"/>
      <c r="D25" s="62"/>
      <c r="E25" s="62"/>
      <c r="F25" s="62"/>
      <c r="G25" s="62"/>
      <c r="H25" s="3"/>
    </row>
    <row r="26" spans="1:8" ht="18" x14ac:dyDescent="0.25">
      <c r="A26" s="62"/>
      <c r="B26" s="62"/>
      <c r="C26" s="62"/>
      <c r="D26" s="62"/>
      <c r="E26" s="62"/>
      <c r="F26" s="62"/>
      <c r="G26" s="62"/>
      <c r="H26" s="3"/>
    </row>
    <row r="27" spans="1:8" ht="18" x14ac:dyDescent="0.25">
      <c r="A27" s="62"/>
      <c r="B27" s="62"/>
      <c r="C27" s="62"/>
      <c r="D27" s="62"/>
      <c r="E27" s="62"/>
      <c r="F27" s="62"/>
      <c r="G27" s="62"/>
      <c r="H27" s="3"/>
    </row>
    <row r="28" spans="1:8" ht="18" x14ac:dyDescent="0.25">
      <c r="A28" s="62"/>
      <c r="B28" s="62"/>
      <c r="C28" s="62"/>
      <c r="D28" s="62"/>
      <c r="E28" s="62"/>
      <c r="F28" s="62"/>
      <c r="G28" s="62"/>
      <c r="H28" s="3"/>
    </row>
    <row r="29" spans="1:8" ht="18" x14ac:dyDescent="0.25">
      <c r="A29" s="62"/>
      <c r="B29" s="62"/>
      <c r="C29" s="62"/>
      <c r="D29" s="62"/>
      <c r="E29" s="62"/>
      <c r="F29" s="62"/>
      <c r="G29" s="62"/>
      <c r="H29" s="3"/>
    </row>
    <row r="30" spans="1:8" ht="18" x14ac:dyDescent="0.25">
      <c r="A30" s="62"/>
      <c r="B30" s="62"/>
      <c r="C30" s="62"/>
      <c r="D30" s="62"/>
      <c r="E30" s="62"/>
      <c r="F30" s="62"/>
      <c r="G30" s="62"/>
      <c r="H30" s="3"/>
    </row>
    <row r="31" spans="1:8" ht="18" x14ac:dyDescent="0.25">
      <c r="A31" s="62"/>
      <c r="B31" s="62"/>
      <c r="C31" s="62"/>
      <c r="D31" s="62"/>
      <c r="E31" s="62"/>
      <c r="F31" s="62"/>
      <c r="G31" s="62"/>
      <c r="H31" s="3"/>
    </row>
    <row r="32" spans="1:8" ht="18" x14ac:dyDescent="0.25">
      <c r="A32" s="62"/>
      <c r="B32" s="62"/>
      <c r="C32" s="62"/>
      <c r="D32" s="62"/>
      <c r="E32" s="62"/>
      <c r="F32" s="62"/>
      <c r="G32" s="62"/>
      <c r="H32" s="3"/>
    </row>
    <row r="33" spans="1:8" ht="18" x14ac:dyDescent="0.25">
      <c r="A33" s="62"/>
      <c r="B33" s="62"/>
      <c r="C33" s="62"/>
      <c r="D33" s="62"/>
      <c r="E33" s="62"/>
      <c r="F33" s="62"/>
      <c r="G33" s="62"/>
      <c r="H33" s="3"/>
    </row>
    <row r="34" spans="1:8" ht="18" x14ac:dyDescent="0.25">
      <c r="A34" s="62"/>
      <c r="B34" s="62"/>
      <c r="C34" s="62"/>
      <c r="D34" s="62"/>
      <c r="E34" s="62"/>
      <c r="F34" s="62"/>
      <c r="G34" s="62"/>
      <c r="H34" s="3"/>
    </row>
    <row r="35" spans="1:8" ht="18" x14ac:dyDescent="0.25">
      <c r="A35" s="62"/>
      <c r="B35" s="62"/>
      <c r="C35" s="62"/>
      <c r="D35" s="62"/>
      <c r="E35" s="62"/>
      <c r="F35" s="62"/>
      <c r="G35" s="62"/>
      <c r="H35" s="3"/>
    </row>
    <row r="36" spans="1:8" ht="18" x14ac:dyDescent="0.25">
      <c r="A36" s="62"/>
      <c r="B36" s="62"/>
      <c r="C36" s="62"/>
      <c r="D36" s="62"/>
      <c r="E36" s="62"/>
      <c r="F36" s="62"/>
      <c r="G36" s="62"/>
      <c r="H36" s="3"/>
    </row>
    <row r="37" spans="1:8" ht="18" x14ac:dyDescent="0.25">
      <c r="A37" s="62"/>
      <c r="B37" s="62"/>
      <c r="C37" s="62"/>
      <c r="D37" s="62"/>
      <c r="E37" s="62"/>
      <c r="F37" s="62"/>
      <c r="G37" s="62"/>
      <c r="H37" s="3"/>
    </row>
    <row r="38" spans="1:8" ht="18" x14ac:dyDescent="0.25">
      <c r="A38" s="62"/>
      <c r="B38" s="62"/>
      <c r="C38" s="62"/>
      <c r="D38" s="62"/>
      <c r="E38" s="62"/>
      <c r="F38" s="62"/>
      <c r="G38" s="62"/>
      <c r="H38" s="3"/>
    </row>
    <row r="39" spans="1:8" ht="18" x14ac:dyDescent="0.25">
      <c r="A39" s="62"/>
      <c r="B39" s="62"/>
      <c r="C39" s="62"/>
      <c r="D39" s="62"/>
      <c r="E39" s="62"/>
      <c r="F39" s="62"/>
      <c r="G39" s="62"/>
      <c r="H39" s="3"/>
    </row>
    <row r="40" spans="1:8" ht="18" x14ac:dyDescent="0.25">
      <c r="A40" s="62"/>
      <c r="B40" s="62"/>
      <c r="C40" s="62"/>
      <c r="D40" s="62"/>
      <c r="E40" s="62"/>
      <c r="F40" s="62"/>
      <c r="G40" s="62"/>
      <c r="H40" s="3"/>
    </row>
    <row r="41" spans="1:8" ht="18" x14ac:dyDescent="0.25">
      <c r="A41" s="62"/>
      <c r="B41" s="62"/>
      <c r="C41" s="62"/>
      <c r="D41" s="62"/>
      <c r="E41" s="62"/>
      <c r="F41" s="62"/>
      <c r="G41" s="62"/>
      <c r="H41" s="3"/>
    </row>
    <row r="42" spans="1:8" ht="18" x14ac:dyDescent="0.25">
      <c r="A42" s="62"/>
      <c r="B42" s="62"/>
      <c r="C42" s="62"/>
      <c r="D42" s="62"/>
      <c r="E42" s="62"/>
      <c r="F42" s="62"/>
      <c r="G42" s="62"/>
      <c r="H42" s="3"/>
    </row>
    <row r="43" spans="1:8" ht="18" x14ac:dyDescent="0.25">
      <c r="A43" s="62"/>
      <c r="B43" s="62"/>
      <c r="C43" s="62"/>
      <c r="D43" s="62"/>
      <c r="E43" s="62"/>
      <c r="F43" s="62"/>
      <c r="G43" s="62"/>
      <c r="H43" s="3"/>
    </row>
    <row r="44" spans="1:8" ht="18.75" thickBot="1" x14ac:dyDescent="0.3">
      <c r="A44" s="62"/>
      <c r="B44" s="62"/>
      <c r="C44" s="62"/>
      <c r="D44" s="62"/>
      <c r="E44" s="62"/>
      <c r="F44" s="62"/>
      <c r="G44" s="62"/>
      <c r="H44" s="3"/>
    </row>
    <row r="45" spans="1:8" ht="19.5" thickBot="1" x14ac:dyDescent="0.25">
      <c r="A45" s="3"/>
      <c r="B45" s="108" t="s">
        <v>136</v>
      </c>
      <c r="C45" s="109"/>
      <c r="D45" s="109"/>
      <c r="E45" s="109"/>
      <c r="F45" s="110"/>
      <c r="G45" s="76"/>
      <c r="H45" s="3"/>
    </row>
    <row r="46" spans="1:8" ht="27.75" customHeight="1" x14ac:dyDescent="0.2">
      <c r="A46" s="3"/>
      <c r="B46" s="85" t="s">
        <v>135</v>
      </c>
      <c r="C46" s="86" t="s">
        <v>137</v>
      </c>
      <c r="D46" s="87" t="s">
        <v>148</v>
      </c>
      <c r="E46" s="87" t="s">
        <v>146</v>
      </c>
      <c r="F46" s="88" t="s">
        <v>13</v>
      </c>
      <c r="G46" s="76"/>
      <c r="H46" s="3"/>
    </row>
    <row r="47" spans="1:8" ht="30" customHeight="1" x14ac:dyDescent="0.2">
      <c r="A47" s="3"/>
      <c r="B47" s="89" t="s">
        <v>132</v>
      </c>
      <c r="C47" s="90">
        <v>9</v>
      </c>
      <c r="D47" s="90">
        <v>0</v>
      </c>
      <c r="E47" s="90">
        <v>3</v>
      </c>
      <c r="F47" s="91">
        <f>SUM(C47:E47)</f>
        <v>12</v>
      </c>
      <c r="G47" s="76"/>
      <c r="H47" s="3"/>
    </row>
    <row r="48" spans="1:8" ht="30" customHeight="1" x14ac:dyDescent="0.2">
      <c r="A48" s="3"/>
      <c r="B48" s="89" t="s">
        <v>133</v>
      </c>
      <c r="C48" s="90">
        <v>16</v>
      </c>
      <c r="D48" s="90">
        <v>1</v>
      </c>
      <c r="E48" s="90">
        <v>0</v>
      </c>
      <c r="F48" s="91">
        <f>SUM(C48:E48)</f>
        <v>17</v>
      </c>
      <c r="G48" s="76"/>
      <c r="H48" s="3"/>
    </row>
    <row r="49" spans="1:8" ht="30" customHeight="1" thickBot="1" x14ac:dyDescent="0.25">
      <c r="A49" s="3"/>
      <c r="B49" s="89" t="s">
        <v>134</v>
      </c>
      <c r="C49" s="90">
        <v>16</v>
      </c>
      <c r="D49" s="92">
        <v>0</v>
      </c>
      <c r="E49" s="92">
        <v>2</v>
      </c>
      <c r="F49" s="93">
        <f>SUM(C49:E49)</f>
        <v>18</v>
      </c>
      <c r="G49" s="76"/>
      <c r="H49" s="3"/>
    </row>
    <row r="50" spans="1:8" ht="20.25" customHeight="1" thickBot="1" x14ac:dyDescent="0.25">
      <c r="A50" s="3"/>
      <c r="B50" s="94" t="s">
        <v>13</v>
      </c>
      <c r="C50" s="95">
        <f>SUM(C47:C49)</f>
        <v>41</v>
      </c>
      <c r="D50" s="96">
        <f>SUM(D47:D49)</f>
        <v>1</v>
      </c>
      <c r="E50" s="96">
        <f>SUM(E47:E49)</f>
        <v>5</v>
      </c>
      <c r="F50" s="97">
        <f>SUM(F47:F49)</f>
        <v>47</v>
      </c>
      <c r="G50" s="76"/>
      <c r="H50" s="3"/>
    </row>
    <row r="51" spans="1:8" s="2" customFormat="1" ht="22.5" customHeight="1" x14ac:dyDescent="0.25">
      <c r="A51" s="70"/>
      <c r="B51" s="70"/>
      <c r="C51" s="70"/>
      <c r="D51" s="70"/>
      <c r="E51" s="70"/>
      <c r="F51" s="70"/>
      <c r="G51" s="77"/>
      <c r="H51" s="77"/>
    </row>
    <row r="52" spans="1:8" x14ac:dyDescent="0.2">
      <c r="A52" s="73"/>
      <c r="B52" s="74"/>
      <c r="C52" s="74"/>
      <c r="D52" s="75"/>
      <c r="E52" s="75"/>
      <c r="F52" s="84"/>
      <c r="G52" s="84"/>
      <c r="H52" s="3"/>
    </row>
    <row r="53" spans="1:8" x14ac:dyDescent="0.2">
      <c r="A53" s="73"/>
      <c r="B53" s="74"/>
      <c r="C53" s="74"/>
      <c r="D53" s="75"/>
      <c r="E53" s="75"/>
      <c r="F53" s="84"/>
      <c r="G53" s="84"/>
      <c r="H53" s="3"/>
    </row>
    <row r="54" spans="1:8" x14ac:dyDescent="0.2">
      <c r="A54" s="3"/>
      <c r="B54" s="71"/>
      <c r="C54" s="71"/>
      <c r="D54" s="72"/>
      <c r="E54" s="72"/>
      <c r="F54" s="84"/>
      <c r="G54" s="84"/>
      <c r="H54" s="3"/>
    </row>
    <row r="55" spans="1:8" x14ac:dyDescent="0.2">
      <c r="A55" s="3"/>
      <c r="B55" s="71"/>
      <c r="C55" s="71"/>
      <c r="D55" s="72"/>
      <c r="E55" s="72"/>
      <c r="F55" s="84"/>
      <c r="G55" s="84"/>
      <c r="H55" s="3"/>
    </row>
    <row r="56" spans="1:8" ht="18" x14ac:dyDescent="0.25">
      <c r="A56" s="62"/>
      <c r="B56" s="62"/>
      <c r="C56" s="62"/>
      <c r="D56" s="62"/>
      <c r="E56" s="62"/>
      <c r="F56" s="62"/>
      <c r="G56" s="62"/>
      <c r="H56" s="3"/>
    </row>
    <row r="57" spans="1:8" ht="18" x14ac:dyDescent="0.25">
      <c r="A57" s="62"/>
      <c r="B57" s="62"/>
      <c r="C57" s="62"/>
      <c r="D57" s="62"/>
      <c r="E57" s="62"/>
      <c r="F57" s="62"/>
      <c r="G57" s="62"/>
      <c r="H57" s="25"/>
    </row>
    <row r="58" spans="1:8" s="2" customFormat="1" ht="18" x14ac:dyDescent="0.25">
      <c r="A58" s="24"/>
      <c r="B58" s="24"/>
      <c r="C58" s="24"/>
      <c r="D58" s="24"/>
      <c r="E58" s="24"/>
      <c r="F58" s="24"/>
      <c r="G58" s="24"/>
    </row>
  </sheetData>
  <mergeCells count="5">
    <mergeCell ref="B45:F45"/>
    <mergeCell ref="A3:H3"/>
    <mergeCell ref="A5:H5"/>
    <mergeCell ref="A6:H6"/>
    <mergeCell ref="A8:H8"/>
  </mergeCells>
  <printOptions horizontalCentered="1"/>
  <pageMargins left="0.25" right="0.25" top="0.75" bottom="0.75" header="0.3" footer="0.3"/>
  <pageSetup scale="4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6"/>
  <sheetViews>
    <sheetView showGridLines="0" view="pageBreakPreview" zoomScale="60" zoomScaleNormal="80" workbookViewId="0">
      <selection activeCell="C45" sqref="C45:M45"/>
    </sheetView>
  </sheetViews>
  <sheetFormatPr baseColWidth="10" defaultColWidth="11.42578125" defaultRowHeight="14.25" x14ac:dyDescent="0.2"/>
  <cols>
    <col min="1" max="1" width="8.28515625" style="1" customWidth="1"/>
    <col min="2" max="2" width="28.7109375" style="23" customWidth="1"/>
    <col min="3" max="3" width="15.5703125" style="1" customWidth="1"/>
    <col min="4" max="4" width="33.140625" style="23" customWidth="1"/>
    <col min="5" max="5" width="21.28515625" style="23" customWidth="1"/>
    <col min="6" max="6" width="24" style="23" customWidth="1"/>
    <col min="7" max="7" width="16.85546875" style="23" customWidth="1"/>
    <col min="8" max="8" width="22.28515625" style="23" customWidth="1"/>
    <col min="9" max="9" width="23.5703125" style="23" customWidth="1"/>
    <col min="10" max="10" width="28.42578125" style="23" customWidth="1"/>
    <col min="11" max="11" width="20.85546875" style="23" customWidth="1"/>
    <col min="12" max="12" width="21.28515625" style="23" customWidth="1"/>
    <col min="13" max="13" width="20.5703125" style="23" customWidth="1"/>
    <col min="14" max="14" width="14.42578125" style="1" customWidth="1"/>
    <col min="15" max="16384" width="11.42578125" style="1"/>
  </cols>
  <sheetData>
    <row r="1" spans="1:15" x14ac:dyDescent="0.2">
      <c r="A1" s="3"/>
      <c r="B1" s="76"/>
      <c r="C1" s="3"/>
      <c r="D1" s="76"/>
      <c r="E1" s="76"/>
      <c r="F1" s="76"/>
      <c r="G1" s="76"/>
      <c r="H1" s="76"/>
      <c r="I1" s="76"/>
      <c r="J1" s="76"/>
      <c r="K1" s="76"/>
      <c r="L1" s="76"/>
      <c r="M1" s="76"/>
      <c r="N1" s="3"/>
      <c r="O1" s="3"/>
    </row>
    <row r="2" spans="1:15" x14ac:dyDescent="0.2">
      <c r="A2" s="3"/>
      <c r="B2" s="76"/>
      <c r="C2" s="3"/>
      <c r="D2" s="76"/>
      <c r="E2" s="76"/>
      <c r="F2" s="76"/>
      <c r="G2" s="76"/>
      <c r="H2" s="76"/>
      <c r="I2" s="76"/>
      <c r="J2" s="76"/>
      <c r="K2" s="76"/>
      <c r="L2" s="76"/>
      <c r="M2" s="76"/>
      <c r="N2" s="3"/>
      <c r="O2" s="3"/>
    </row>
    <row r="3" spans="1:15" ht="48.75" customHeight="1" x14ac:dyDescent="0.2">
      <c r="A3" s="111" t="s">
        <v>17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3"/>
    </row>
    <row r="4" spans="1:15" ht="18" x14ac:dyDescent="0.25">
      <c r="A4" s="3"/>
      <c r="B4" s="78"/>
      <c r="C4" s="79"/>
      <c r="D4" s="78"/>
      <c r="E4" s="78"/>
      <c r="F4" s="78"/>
      <c r="G4" s="78"/>
      <c r="H4" s="78"/>
      <c r="I4" s="78"/>
      <c r="J4" s="78"/>
      <c r="K4" s="78"/>
      <c r="L4" s="78"/>
      <c r="M4" s="78"/>
      <c r="N4" s="3"/>
      <c r="O4" s="3"/>
    </row>
    <row r="5" spans="1:15" customFormat="1" ht="21" x14ac:dyDescent="0.35">
      <c r="A5" s="118" t="s">
        <v>16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80"/>
    </row>
    <row r="6" spans="1:15" customFormat="1" ht="21" x14ac:dyDescent="0.35">
      <c r="A6" s="119" t="s">
        <v>147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81"/>
    </row>
    <row r="7" spans="1:15" customFormat="1" ht="21" x14ac:dyDescent="0.3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82"/>
    </row>
    <row r="8" spans="1:15" ht="20.25" x14ac:dyDescent="0.3">
      <c r="A8" s="121" t="s">
        <v>15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3"/>
    </row>
    <row r="9" spans="1:15" x14ac:dyDescent="0.2">
      <c r="A9" s="3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3"/>
    </row>
    <row r="10" spans="1:15" ht="18" x14ac:dyDescent="0.25">
      <c r="A10" s="3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3"/>
    </row>
    <row r="11" spans="1:15" ht="18" x14ac:dyDescent="0.25">
      <c r="A11" s="3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3"/>
    </row>
    <row r="12" spans="1:15" ht="18" x14ac:dyDescent="0.25">
      <c r="A12" s="3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3"/>
    </row>
    <row r="13" spans="1:15" ht="18" x14ac:dyDescent="0.25">
      <c r="A13" s="3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3"/>
    </row>
    <row r="14" spans="1:15" ht="18" x14ac:dyDescent="0.25">
      <c r="A14" s="3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3"/>
    </row>
    <row r="15" spans="1:15" ht="18" x14ac:dyDescent="0.25">
      <c r="A15" s="3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3"/>
    </row>
    <row r="16" spans="1:15" ht="18" x14ac:dyDescent="0.25">
      <c r="A16" s="3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3"/>
    </row>
    <row r="17" spans="1:15" ht="18" x14ac:dyDescent="0.25">
      <c r="A17" s="3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3"/>
    </row>
    <row r="18" spans="1:15" ht="18" x14ac:dyDescent="0.25">
      <c r="A18" s="3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3"/>
    </row>
    <row r="19" spans="1:15" ht="18" x14ac:dyDescent="0.25">
      <c r="A19" s="3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3"/>
    </row>
    <row r="20" spans="1:15" ht="18" x14ac:dyDescent="0.25">
      <c r="A20" s="3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3"/>
    </row>
    <row r="21" spans="1:15" ht="18" x14ac:dyDescent="0.25">
      <c r="A21" s="3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3"/>
    </row>
    <row r="22" spans="1:15" ht="18" x14ac:dyDescent="0.25">
      <c r="A22" s="3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3"/>
    </row>
    <row r="23" spans="1:15" ht="18" x14ac:dyDescent="0.25">
      <c r="A23" s="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3"/>
    </row>
    <row r="24" spans="1:15" ht="18" x14ac:dyDescent="0.25">
      <c r="A24" s="3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3"/>
    </row>
    <row r="25" spans="1:15" ht="18" x14ac:dyDescent="0.25">
      <c r="A25" s="3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"/>
    </row>
    <row r="26" spans="1:15" ht="18" x14ac:dyDescent="0.25">
      <c r="A26" s="3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"/>
    </row>
    <row r="27" spans="1:15" ht="18" x14ac:dyDescent="0.25">
      <c r="A27" s="3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"/>
    </row>
    <row r="28" spans="1:15" ht="18" x14ac:dyDescent="0.25">
      <c r="A28" s="3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"/>
    </row>
    <row r="29" spans="1:15" ht="18" x14ac:dyDescent="0.25">
      <c r="A29" s="3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"/>
    </row>
    <row r="30" spans="1:15" ht="18" x14ac:dyDescent="0.25">
      <c r="A30" s="3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3"/>
    </row>
    <row r="31" spans="1:15" ht="18" x14ac:dyDescent="0.25">
      <c r="A31" s="3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"/>
    </row>
    <row r="32" spans="1:15" ht="18" x14ac:dyDescent="0.25">
      <c r="A32" s="3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3"/>
    </row>
    <row r="33" spans="1:15" ht="18" x14ac:dyDescent="0.25">
      <c r="A33" s="3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3"/>
    </row>
    <row r="34" spans="1:15" ht="18" x14ac:dyDescent="0.25">
      <c r="A34" s="3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3"/>
    </row>
    <row r="35" spans="1:15" ht="18" x14ac:dyDescent="0.25">
      <c r="A35" s="3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3"/>
    </row>
    <row r="36" spans="1:15" ht="18" x14ac:dyDescent="0.25">
      <c r="A36" s="3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3"/>
    </row>
    <row r="37" spans="1:15" ht="18" x14ac:dyDescent="0.25">
      <c r="A37" s="3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3"/>
    </row>
    <row r="38" spans="1:15" ht="18" x14ac:dyDescent="0.25">
      <c r="A38" s="3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3"/>
    </row>
    <row r="39" spans="1:15" ht="18" x14ac:dyDescent="0.25">
      <c r="A39" s="3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3"/>
    </row>
    <row r="40" spans="1:15" ht="18" x14ac:dyDescent="0.25">
      <c r="A40" s="3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3"/>
    </row>
    <row r="41" spans="1:15" ht="18" x14ac:dyDescent="0.25">
      <c r="A41" s="3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3"/>
    </row>
    <row r="42" spans="1:15" ht="18" x14ac:dyDescent="0.25">
      <c r="A42" s="3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3"/>
    </row>
    <row r="43" spans="1:15" ht="18" x14ac:dyDescent="0.25">
      <c r="A43" s="3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3"/>
    </row>
    <row r="44" spans="1:15" ht="18.75" thickBot="1" x14ac:dyDescent="0.3">
      <c r="A44" s="3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3"/>
    </row>
    <row r="45" spans="1:15" ht="29.25" customHeight="1" thickBot="1" x14ac:dyDescent="0.3">
      <c r="A45" s="83"/>
      <c r="B45" s="66"/>
      <c r="C45" s="115" t="s">
        <v>131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33"/>
      <c r="O45" s="3"/>
    </row>
    <row r="46" spans="1:15" ht="78.75" customHeight="1" thickBot="1" x14ac:dyDescent="0.25">
      <c r="A46" s="3"/>
      <c r="B46" s="67" t="s">
        <v>14</v>
      </c>
      <c r="C46" s="63" t="s">
        <v>48</v>
      </c>
      <c r="D46" s="51" t="s">
        <v>45</v>
      </c>
      <c r="E46" s="51" t="s">
        <v>46</v>
      </c>
      <c r="F46" s="51" t="s">
        <v>47</v>
      </c>
      <c r="G46" s="51" t="s">
        <v>44</v>
      </c>
      <c r="H46" s="51" t="s">
        <v>41</v>
      </c>
      <c r="I46" s="51" t="s">
        <v>51</v>
      </c>
      <c r="J46" s="51" t="s">
        <v>52</v>
      </c>
      <c r="K46" s="63" t="s">
        <v>53</v>
      </c>
      <c r="L46" s="51" t="s">
        <v>54</v>
      </c>
      <c r="M46" s="64" t="s">
        <v>55</v>
      </c>
      <c r="N46" s="36" t="s">
        <v>13</v>
      </c>
      <c r="O46" s="3"/>
    </row>
    <row r="47" spans="1:15" ht="20.25" customHeight="1" thickBot="1" x14ac:dyDescent="0.3">
      <c r="A47" s="3"/>
      <c r="B47" s="68" t="s">
        <v>40</v>
      </c>
      <c r="C47" s="65">
        <f>'RESULTADOS ASIST.'!A9</f>
        <v>1</v>
      </c>
      <c r="D47" s="32">
        <f>'RESULTADOS ASIST.'!B9</f>
        <v>2</v>
      </c>
      <c r="E47" s="32">
        <f>'RESULTADOS ASIST.'!C9</f>
        <v>27</v>
      </c>
      <c r="F47" s="32">
        <f>'RESULTADOS ASIST.'!D9</f>
        <v>1</v>
      </c>
      <c r="G47" s="32">
        <f>'RESULTADOS ASIST.'!E9</f>
        <v>11</v>
      </c>
      <c r="H47" s="32">
        <f>'RESULTADOS ASIST.'!F9</f>
        <v>0</v>
      </c>
      <c r="I47" s="32">
        <f>'RESULTADOS ASIST.'!G9</f>
        <v>0</v>
      </c>
      <c r="J47" s="32">
        <f>'RESULTADOS ASIST.'!H9</f>
        <v>1</v>
      </c>
      <c r="K47" s="65">
        <f>'RESULTADOS ASIST.'!I9</f>
        <v>0</v>
      </c>
      <c r="L47" s="32">
        <f>'RESULTADOS ASIST.'!J9</f>
        <v>0</v>
      </c>
      <c r="M47" s="60">
        <f>'RESULTADOS ASIST.'!K9</f>
        <v>0</v>
      </c>
      <c r="N47" s="31">
        <f>SUM(C47:M47)</f>
        <v>43</v>
      </c>
      <c r="O47" s="3"/>
    </row>
    <row r="48" spans="1:15" ht="20.25" hidden="1" customHeight="1" x14ac:dyDescent="0.25">
      <c r="A48" s="3"/>
      <c r="B48" s="68"/>
      <c r="C48" s="65"/>
      <c r="D48" s="32"/>
      <c r="E48" s="32"/>
      <c r="F48" s="32"/>
      <c r="G48" s="32"/>
      <c r="H48" s="32"/>
      <c r="I48" s="32"/>
      <c r="J48" s="32"/>
      <c r="K48" s="65"/>
      <c r="L48" s="32"/>
      <c r="M48" s="60"/>
      <c r="N48" s="31">
        <f>SUM(C48:M48)</f>
        <v>0</v>
      </c>
      <c r="O48" s="3"/>
    </row>
    <row r="49" spans="1:15" ht="20.25" hidden="1" customHeight="1" x14ac:dyDescent="0.25">
      <c r="A49" s="3"/>
      <c r="B49" s="68"/>
      <c r="C49" s="65"/>
      <c r="D49" s="32"/>
      <c r="E49" s="32"/>
      <c r="F49" s="32"/>
      <c r="G49" s="32"/>
      <c r="H49" s="32"/>
      <c r="I49" s="32"/>
      <c r="J49" s="32"/>
      <c r="K49" s="65"/>
      <c r="L49" s="32"/>
      <c r="M49" s="60"/>
      <c r="N49" s="31">
        <f t="shared" ref="N49:N50" si="0">SUM(C49:F49)</f>
        <v>0</v>
      </c>
      <c r="O49" s="3"/>
    </row>
    <row r="50" spans="1:15" ht="20.25" hidden="1" customHeight="1" thickBot="1" x14ac:dyDescent="0.3">
      <c r="A50" s="3"/>
      <c r="B50" s="68"/>
      <c r="C50" s="65"/>
      <c r="D50" s="32"/>
      <c r="E50" s="32"/>
      <c r="F50" s="32"/>
      <c r="G50" s="32"/>
      <c r="H50" s="32"/>
      <c r="I50" s="32"/>
      <c r="J50" s="32"/>
      <c r="K50" s="65"/>
      <c r="L50" s="32"/>
      <c r="M50" s="60"/>
      <c r="N50" s="31">
        <f t="shared" si="0"/>
        <v>0</v>
      </c>
      <c r="O50" s="3"/>
    </row>
    <row r="51" spans="1:15" s="2" customFormat="1" ht="22.5" customHeight="1" thickBot="1" x14ac:dyDescent="0.3">
      <c r="A51" s="77"/>
      <c r="B51" s="28" t="s">
        <v>13</v>
      </c>
      <c r="C51" s="30">
        <f t="shared" ref="C51:M51" si="1">SUM(C47:C50)</f>
        <v>1</v>
      </c>
      <c r="D51" s="29">
        <f t="shared" si="1"/>
        <v>2</v>
      </c>
      <c r="E51" s="29">
        <f t="shared" si="1"/>
        <v>27</v>
      </c>
      <c r="F51" s="29">
        <f t="shared" si="1"/>
        <v>1</v>
      </c>
      <c r="G51" s="29">
        <f t="shared" si="1"/>
        <v>11</v>
      </c>
      <c r="H51" s="29">
        <f t="shared" si="1"/>
        <v>0</v>
      </c>
      <c r="I51" s="29">
        <f t="shared" si="1"/>
        <v>0</v>
      </c>
      <c r="J51" s="29">
        <f t="shared" si="1"/>
        <v>1</v>
      </c>
      <c r="K51" s="30">
        <f t="shared" si="1"/>
        <v>0</v>
      </c>
      <c r="L51" s="29">
        <f t="shared" si="1"/>
        <v>0</v>
      </c>
      <c r="M51" s="61">
        <f t="shared" si="1"/>
        <v>0</v>
      </c>
      <c r="N51" s="28">
        <f>SUM(C51:M51)</f>
        <v>43</v>
      </c>
      <c r="O51" s="77"/>
    </row>
    <row r="52" spans="1:15" ht="18" x14ac:dyDescent="0.25">
      <c r="A52" s="3"/>
      <c r="B52" s="27" t="s">
        <v>12</v>
      </c>
      <c r="C52" s="3"/>
      <c r="D52" s="71"/>
      <c r="E52" s="72"/>
      <c r="F52" s="84"/>
      <c r="G52" s="84"/>
      <c r="H52" s="84"/>
      <c r="I52" s="84"/>
      <c r="J52" s="84"/>
      <c r="K52" s="84"/>
      <c r="L52" s="84"/>
      <c r="M52" s="84"/>
      <c r="N52" s="102"/>
      <c r="O52" s="3"/>
    </row>
    <row r="53" spans="1:15" ht="18" x14ac:dyDescent="0.25">
      <c r="A53" s="3"/>
      <c r="B53" s="69"/>
      <c r="C53" s="3"/>
      <c r="D53" s="71"/>
      <c r="E53" s="72"/>
      <c r="F53" s="84"/>
      <c r="G53" s="84"/>
      <c r="H53" s="84"/>
      <c r="I53" s="84"/>
      <c r="J53" s="84"/>
      <c r="K53" s="84"/>
      <c r="L53" s="84"/>
      <c r="M53" s="84"/>
      <c r="N53" s="102"/>
      <c r="O53" s="3"/>
    </row>
    <row r="54" spans="1:15" ht="18" x14ac:dyDescent="0.25">
      <c r="A54" s="3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3"/>
    </row>
    <row r="55" spans="1:15" ht="18" x14ac:dyDescent="0.25">
      <c r="A55" s="3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26"/>
      <c r="O55" s="25"/>
    </row>
    <row r="56" spans="1:15" s="2" customFormat="1" ht="18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</sheetData>
  <mergeCells count="5">
    <mergeCell ref="C45:M45"/>
    <mergeCell ref="A5:N5"/>
    <mergeCell ref="A6:N6"/>
    <mergeCell ref="A8:N8"/>
    <mergeCell ref="A3:N3"/>
  </mergeCells>
  <printOptions horizontalCentered="1"/>
  <pageMargins left="0.70866141732283505" right="0.70866141732283505" top="0.74803149606299202" bottom="0.74803149606299202" header="0.31496062992126" footer="0.31496062992126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ASISTENCIAS BRINDADAS</vt:lpstr>
      <vt:lpstr>ÁREAS TÉCNICAS</vt:lpstr>
      <vt:lpstr>TIPO DE ASISTENCIA</vt:lpstr>
      <vt:lpstr>SERIVICIOS BRINDADOS</vt:lpstr>
      <vt:lpstr>RESULTADOS ASIST.</vt:lpstr>
      <vt:lpstr>GRAFICO 1 ASISTENCIAS BRINDADAS</vt:lpstr>
      <vt:lpstr>GRAFICO 2 TIPOS DE ASISTENCIAS</vt:lpstr>
      <vt:lpstr>'ASISTENCIAS BRINDADAS'!Área_de_impresión</vt:lpstr>
      <vt:lpstr>'GRAFICO 1 ASISTENCIAS BRINDADAS'!Área_de_impresión</vt:lpstr>
      <vt:lpstr>'GRAFICO 2 TIPOS DE ASISTENCIAS'!Área_de_impresión</vt:lpstr>
      <vt:lpstr>'RESULTADOS ASIST.'!Área_de_impresión</vt:lpstr>
      <vt:lpstr>Áreas_Técnicas</vt:lpstr>
      <vt:lpstr>Dirección_de_Cartografía</vt:lpstr>
      <vt:lpstr>Dirección_de_Geodesia</vt:lpstr>
      <vt:lpstr>Dirección_de_Geografía</vt:lpstr>
      <vt:lpstr>Servicio_brindado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Laura Guzmán Aybar</cp:lastModifiedBy>
  <cp:lastPrinted>2023-04-18T14:09:37Z</cp:lastPrinted>
  <dcterms:created xsi:type="dcterms:W3CDTF">2015-05-19T13:29:46Z</dcterms:created>
  <dcterms:modified xsi:type="dcterms:W3CDTF">2023-04-18T18:55:08Z</dcterms:modified>
</cp:coreProperties>
</file>